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231"/>
  <workbookPr defaultThemeVersion="124226"/>
  <mc:AlternateContent xmlns:mc="http://schemas.openxmlformats.org/markup-compatibility/2006">
    <mc:Choice Requires="x15">
      <x15ac:absPath xmlns:x15ac="http://schemas.microsoft.com/office/spreadsheetml/2010/11/ac" url="D:\Users\onavarro\Downloads\Contratación\Procesos\SIES\SPVA 1 - CCTV (Servicios)\2\1. Publicación\"/>
    </mc:Choice>
  </mc:AlternateContent>
  <xr:revisionPtr revIDLastSave="0" documentId="13_ncr:1_{97A08203-36CE-4F76-A8A4-05C3DD29772C}" xr6:coauthVersionLast="45" xr6:coauthVersionMax="45" xr10:uidLastSave="{00000000-0000-0000-0000-000000000000}"/>
  <bookViews>
    <workbookView xWindow="-120" yWindow="-120" windowWidth="20730" windowHeight="11160" tabRatio="930" xr2:uid="{00000000-000D-0000-FFFF-FFFF00000000}"/>
  </bookViews>
  <sheets>
    <sheet name="Anexo No. 2" sheetId="6" r:id="rId1"/>
  </sheets>
  <definedNames>
    <definedName name="_xlnm.Print_Area" localSheetId="0">'Anexo No. 2'!$B$2:$G$161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74" i="6" l="1"/>
  <c r="G75" i="6"/>
  <c r="G76" i="6"/>
  <c r="G84" i="6"/>
  <c r="G85" i="6"/>
  <c r="G86" i="6" l="1"/>
  <c r="G120" i="6"/>
  <c r="G119" i="6"/>
  <c r="G118" i="6"/>
  <c r="G123" i="6"/>
  <c r="G122" i="6"/>
  <c r="G121" i="6"/>
  <c r="G117" i="6"/>
  <c r="G87" i="6" l="1"/>
  <c r="G88" i="6" s="1"/>
  <c r="G141" i="6"/>
  <c r="G140" i="6"/>
  <c r="G139" i="6"/>
  <c r="G138" i="6"/>
  <c r="G137" i="6"/>
  <c r="G136" i="6"/>
  <c r="G135" i="6"/>
  <c r="G134" i="6"/>
  <c r="G133" i="6"/>
  <c r="G132" i="6"/>
  <c r="G131" i="6"/>
  <c r="G116" i="6"/>
  <c r="G108" i="6"/>
  <c r="G109" i="6" s="1"/>
  <c r="G100" i="6"/>
  <c r="G99" i="6"/>
  <c r="G98" i="6"/>
  <c r="G97" i="6"/>
  <c r="G96" i="6"/>
  <c r="G95" i="6"/>
  <c r="G94" i="6"/>
  <c r="G93" i="6"/>
  <c r="G57" i="6"/>
  <c r="G26" i="6"/>
  <c r="G25" i="6"/>
  <c r="G24" i="6"/>
  <c r="G124" i="6" l="1"/>
  <c r="G125" i="6" s="1"/>
  <c r="G142" i="6"/>
  <c r="G143" i="6" s="1"/>
  <c r="G144" i="6" s="1"/>
  <c r="G27" i="6"/>
  <c r="G110" i="6"/>
  <c r="G101" i="6"/>
  <c r="G102" i="6" s="1"/>
  <c r="G46" i="6"/>
  <c r="G47" i="6"/>
  <c r="G48" i="6"/>
  <c r="G49" i="6"/>
  <c r="G50" i="6"/>
  <c r="G51" i="6"/>
  <c r="G52" i="6"/>
  <c r="G53" i="6"/>
  <c r="G45" i="6"/>
  <c r="G126" i="6" l="1"/>
  <c r="G127" i="6" s="1"/>
  <c r="G111" i="6"/>
  <c r="G103" i="6"/>
  <c r="G104" i="6" s="1"/>
  <c r="G66" i="6"/>
  <c r="G65" i="6"/>
  <c r="G7" i="6"/>
  <c r="G8" i="6"/>
  <c r="G9" i="6"/>
  <c r="G10" i="6"/>
  <c r="G11" i="6"/>
  <c r="G12" i="6"/>
  <c r="G13" i="6"/>
  <c r="G14" i="6"/>
  <c r="G15" i="6"/>
  <c r="G16" i="6"/>
  <c r="G77" i="6" l="1"/>
  <c r="G67" i="6"/>
  <c r="G79" i="6" l="1"/>
  <c r="G78" i="6"/>
  <c r="G69" i="6"/>
  <c r="G68" i="6"/>
  <c r="G80" i="6" l="1"/>
  <c r="G70" i="6"/>
  <c r="G37" i="6" l="1"/>
  <c r="G58" i="6"/>
  <c r="G59" i="6" s="1"/>
  <c r="G60" i="6" s="1"/>
  <c r="G61" i="6" s="1"/>
  <c r="G35" i="6"/>
  <c r="G34" i="6"/>
  <c r="G33" i="6"/>
  <c r="G6" i="6"/>
  <c r="G38" i="6" l="1"/>
  <c r="G40" i="6" s="1"/>
  <c r="G17" i="6"/>
  <c r="G18" i="6" l="1"/>
  <c r="G19" i="6"/>
  <c r="G39" i="6"/>
  <c r="G41" i="6" s="1"/>
  <c r="G20" i="6" l="1"/>
  <c r="G28" i="6"/>
  <c r="G29" i="6" s="1"/>
  <c r="G146" i="6" l="1"/>
</calcChain>
</file>

<file path=xl/sharedStrings.xml><?xml version="1.0" encoding="utf-8"?>
<sst xmlns="http://schemas.openxmlformats.org/spreadsheetml/2006/main" count="334" uniqueCount="179">
  <si>
    <t>Item</t>
  </si>
  <si>
    <t xml:space="preserve">Cant </t>
  </si>
  <si>
    <t>Mes</t>
  </si>
  <si>
    <t>Global</t>
  </si>
  <si>
    <t>Hora</t>
  </si>
  <si>
    <t>Servicio</t>
  </si>
  <si>
    <t>Descripción</t>
  </si>
  <si>
    <t>V Unitario</t>
  </si>
  <si>
    <t>V Parcial</t>
  </si>
  <si>
    <t>IVA</t>
  </si>
  <si>
    <t>Unidad</t>
  </si>
  <si>
    <t>A</t>
  </si>
  <si>
    <t>U</t>
  </si>
  <si>
    <t xml:space="preserve">Ronda </t>
  </si>
  <si>
    <t>CCTV-4.1</t>
  </si>
  <si>
    <t>CCTV-4.2</t>
  </si>
  <si>
    <t>CCTV-4.3</t>
  </si>
  <si>
    <t>CCTV-4.4</t>
  </si>
  <si>
    <t>CCTV-4.5</t>
  </si>
  <si>
    <t>CCTV-4.6</t>
  </si>
  <si>
    <t>CCTV-4.7</t>
  </si>
  <si>
    <t>CCTV-4.8</t>
  </si>
  <si>
    <t>CCTV-4.9</t>
  </si>
  <si>
    <t>CCTV-4.10</t>
  </si>
  <si>
    <t>CCTV-4.11</t>
  </si>
  <si>
    <t>CCTV-4.12</t>
  </si>
  <si>
    <t>CCTV-4.13</t>
  </si>
  <si>
    <t>CCTV-4.14</t>
  </si>
  <si>
    <t>CCTV-4.15</t>
  </si>
  <si>
    <t>CCTV-4.17</t>
  </si>
  <si>
    <t>CCTV-4.19</t>
  </si>
  <si>
    <t>CCTV-4.28</t>
  </si>
  <si>
    <t>CCTV-4.31</t>
  </si>
  <si>
    <t>Otros</t>
  </si>
  <si>
    <t>CCTV-B-4.32</t>
  </si>
  <si>
    <t>Subtotal Mantenimiento Correctivo CCTV Ciudadano</t>
  </si>
  <si>
    <t>Total Mantenimiento Correctivo CCTV Ciudadano</t>
  </si>
  <si>
    <t>Subtotal Mantenimiento Preventivo CCTV Ciudadano</t>
  </si>
  <si>
    <t>Total Mantenimiento Preventivo CCTV Ciudadano</t>
  </si>
  <si>
    <t>Soporte y mantenimiento correctivo a cámaras de seguridad ciudadana</t>
  </si>
  <si>
    <t>Soporte y mantenimiento correctivo a cámaras internas del estadio atanasio girardot</t>
  </si>
  <si>
    <t>Soporte y mantenimiento correctivo a cámaras proyecto forpo (sicam)</t>
  </si>
  <si>
    <t>Soporte y mantenimiento correctivo a cámaras del proyecto estadio seguro</t>
  </si>
  <si>
    <t>Soporte y mantenimiento correctivo a cámaras proyecto presupuesto participativo</t>
  </si>
  <si>
    <t>Soporte y mantenimiento correctivo de cámaras de 9 parques (belen, chinca, malibú, el ajedres, carlos e restrepo, bailarina, prado centro, parque la frontera, parque bolivar y ciudadela universitaria)</t>
  </si>
  <si>
    <t>Soporte y acompañamiento técnico al personal de sala de grabaciones (incluye: verificaciones técnicas de las estaciones de cómputo, quemadores, solución de inquietudes del dataprotector y constante asesoria técnica de los procesos de grabación)</t>
  </si>
  <si>
    <t>Mantenimiento preventivo a cámaras de seguridad ciudadana</t>
  </si>
  <si>
    <t>Mantenimiento preventivo a cámaras proyecto forpo (sicam)</t>
  </si>
  <si>
    <t>Mantenimiento preventivo a cámaras proyecto presupuesto participativo</t>
  </si>
  <si>
    <t>Realización de backup en cintas (no incluye cintas)</t>
  </si>
  <si>
    <t>Traslado de abejas en punto de video</t>
  </si>
  <si>
    <t>VALOR TOTAL</t>
  </si>
  <si>
    <t>Nombre del Representante Legal__________________________________________</t>
  </si>
  <si>
    <t>C. C. No.______________________________________________________________</t>
  </si>
  <si>
    <t>Dirección de correo_____________________________________________________</t>
  </si>
  <si>
    <t>Dirección electrónica____________________________________________________</t>
  </si>
  <si>
    <t>Ciudad_______________________________________________________________</t>
  </si>
  <si>
    <t>_________________________________________________________</t>
  </si>
  <si>
    <t>(Firma del Representante Legal)</t>
  </si>
  <si>
    <t>Valor Total en letras_____________________________________________________________________________________________</t>
  </si>
  <si>
    <t>Soporte y mantenimiento correctivo a cámaras plan maestro etapa 1 - 130 cámaras</t>
  </si>
  <si>
    <t>Soporte y mantenimiento correctivo a cámaras plan maestro etapa 2 - 450 cámaras</t>
  </si>
  <si>
    <t>Soporte y mantenimiento correctivo de los sistemas de visualización, gestión y almacenamiento de video. - SAN 6PB y el sistema de almacenamiento de cintas.</t>
  </si>
  <si>
    <t>Soporte y mantenimiento correctivo de centros de monitoreo y sitios remotos: 
- 9 centros de monitoreo: laureles, belen, manrique, 12 de octubre, poblado, buenos aires, estadio, san javier y parques del rio.
- 8 sitios remotos: la oriental, pajarito, alcaldia, metro, transito, candelaria, SIPOL, San Cristobal</t>
  </si>
  <si>
    <t>Soporte y mantenimiento correctivo plataforma inalámbrica (radios terminales, estaciones base, etc).</t>
  </si>
  <si>
    <t>Soporte y mantenimiento correctivo infraestructura de fibra forpo - conecta las 97 cámaras que fueron implementadas en el proyecto FORPO</t>
  </si>
  <si>
    <t>Soporte y mantenimiento correctivo infraestructura de fibra en estaciones base - permite la conectividad entre las estaciones base inalambricas y SIES-M</t>
  </si>
  <si>
    <t>Bolsa para Instalaciones, Reparaciones Mayores y Obras Civiles</t>
  </si>
  <si>
    <t>MANTENIMIENTO PREVENTIVO, CORRECTIVO, DE ACTUALIZACIÓN Y MEJORAS, Y SUMINISTRO DE REPUESTOS PARA REPARACIONES PARA LA OPERACIÓN Y CORRECTO FUNCIONAMIENTO DEL SISTEMA DE VIDEO VIGILANCIA CIUDADANO DEL SISTEMA INTEGRADO DE EMERGENCIA Y SEGURIDAD DE METROPOLITANO Y SUBSISTEMAS ASOCIADOS A LA OPERACIÓN DEL MISMO.</t>
  </si>
  <si>
    <t>Traslado PVV (Desmonte, Traslado, Montaje) - Incl Poste Fibra 16 metros</t>
  </si>
  <si>
    <t>Cant</t>
  </si>
  <si>
    <t>CCTV-4.33.1</t>
  </si>
  <si>
    <t xml:space="preserve">Desinstalación de equipos e infraestructura en poste </t>
  </si>
  <si>
    <t>Un</t>
  </si>
  <si>
    <t>CCTV-4.33.2</t>
  </si>
  <si>
    <t>Desmonte de poste existente (incluye disposición final de escombros)</t>
  </si>
  <si>
    <t>CCTV-4.33.3</t>
  </si>
  <si>
    <t>Transporte e instalación de poste de concreto de 14 mts</t>
  </si>
  <si>
    <t>CCTV-4.33.4</t>
  </si>
  <si>
    <t xml:space="preserve">Instalación de equipos e infraestructura en poste </t>
  </si>
  <si>
    <t>CCTV-4.33.5</t>
  </si>
  <si>
    <t>Sistema de puesta a tierra</t>
  </si>
  <si>
    <t>CCTV-4.33.6</t>
  </si>
  <si>
    <t>Caja de registro 50x50 con herraje antifraude</t>
  </si>
  <si>
    <t>CCTV-4.33.7</t>
  </si>
  <si>
    <t>Canalización en piso duro con reposición (sujeto a modificación dependiendo del terreno, via o distancia)</t>
  </si>
  <si>
    <t>Ml</t>
  </si>
  <si>
    <t>CCTV-4.33.8</t>
  </si>
  <si>
    <t>Tuberia pvc de 2" (sujeto a la distancia del punto anterior)</t>
  </si>
  <si>
    <t>Suministro</t>
  </si>
  <si>
    <t>CCTV-4.33.9</t>
  </si>
  <si>
    <t>Suministro poste de concreto de 14 mts</t>
  </si>
  <si>
    <t>UND</t>
  </si>
  <si>
    <t>Implementación</t>
  </si>
  <si>
    <t>CCTV-B-4.34.1</t>
  </si>
  <si>
    <t>canalización en piso duro con reposición (sujeto a modificación dependiendo del terreno, via o distancia)</t>
  </si>
  <si>
    <t>ML</t>
  </si>
  <si>
    <t>CCTV-B-4.34.2</t>
  </si>
  <si>
    <t>tuberia pvc de 2" (sujeto a la distancia del punto anterior)</t>
  </si>
  <si>
    <t>CCTV-B-4.34.3</t>
  </si>
  <si>
    <t>CCTV-B-4.34.4</t>
  </si>
  <si>
    <t>CCTV-B-4.34.5</t>
  </si>
  <si>
    <t>CCTV-B-4.34.6</t>
  </si>
  <si>
    <t>transporte e instalación de poste de concreto de 14 mts</t>
  </si>
  <si>
    <t>CCTV-B-4.34.7</t>
  </si>
  <si>
    <t>sistema de puesta a tierra (incluye caja de registro 50x50 con herraje antifraude)</t>
  </si>
  <si>
    <t>CCTV-B-4.34.8</t>
  </si>
  <si>
    <t xml:space="preserve">instalación de equipos e infraestructura en poste </t>
  </si>
  <si>
    <t>SUBTOTAL</t>
  </si>
  <si>
    <t>TOTAL</t>
  </si>
  <si>
    <t>CCTV-B-4.34.9</t>
  </si>
  <si>
    <t>suministro de cámara (q6125-le)</t>
  </si>
  <si>
    <t>CCTV-B-4.34.10</t>
  </si>
  <si>
    <t>suministro de cámara de red (q6000-e)</t>
  </si>
  <si>
    <t>CCTV-B-4.34.11</t>
  </si>
  <si>
    <t>suministro de patch cord rf (ca-nmnmh005)</t>
  </si>
  <si>
    <t>CCTV-B-4.34.12</t>
  </si>
  <si>
    <t>suministro de patch cord rj cat 6 de 3 mts</t>
  </si>
  <si>
    <t>CCTV-B-4.34.13</t>
  </si>
  <si>
    <t>suministro de ups 1kva con tarjeta de red</t>
  </si>
  <si>
    <t>CCTV-B-4.34.14</t>
  </si>
  <si>
    <t>suministro de switch 8 puertos + 2 de fibra</t>
  </si>
  <si>
    <t>CCTV-B-4.34.15</t>
  </si>
  <si>
    <t xml:space="preserve">suministro de modulo de apertura de gabinete </t>
  </si>
  <si>
    <t>CCTV-B-4.34.16</t>
  </si>
  <si>
    <t>suministro de cabinete tipo interperie (incluye transformador de aislamiento, proteccion de datos y protecciones eléctricas)</t>
  </si>
  <si>
    <t>CCTV-B-4.34.17</t>
  </si>
  <si>
    <t>suministro de brazo escualizable de 1,8 metros</t>
  </si>
  <si>
    <t>CCTV-B-4.34.18</t>
  </si>
  <si>
    <t>suministro de poe cámara</t>
  </si>
  <si>
    <t>CCTV-B-4.34.23</t>
  </si>
  <si>
    <t>poste de concreto de 14 mts</t>
  </si>
  <si>
    <t>Und</t>
  </si>
  <si>
    <t>Conector API recto o curvo 1"</t>
  </si>
  <si>
    <t>Mantenimiento Aire Acondicionado de Precisión</t>
  </si>
  <si>
    <t>AAP-2.1</t>
  </si>
  <si>
    <t>Mantenimiento Preventivo Aire Acondicionado de Precisión</t>
  </si>
  <si>
    <t>Ronda</t>
  </si>
  <si>
    <t>AAP-2.2</t>
  </si>
  <si>
    <t>Mantenimiento Correctivo Aire Acondicionado de Precisión</t>
  </si>
  <si>
    <t>Subtotal Mantenimiento Aire Acondicionado de Precisión</t>
  </si>
  <si>
    <t>Total Mantenimiento Aire Acondicionado de Precisión</t>
  </si>
  <si>
    <t>Mantenimiento Sistema de Energia y Equipos Especiales</t>
  </si>
  <si>
    <t>EE-8.1</t>
  </si>
  <si>
    <t>Mantenimiento Preventivo Sistema UPS</t>
  </si>
  <si>
    <t>EE-8.2</t>
  </si>
  <si>
    <t>Mantenimiento Correctivo Sistema UPS</t>
  </si>
  <si>
    <t>EE-8.3</t>
  </si>
  <si>
    <t>Mantenimiento Correctivo Red de Energía, Tableros, Salidas, etc</t>
  </si>
  <si>
    <t>EE-8.4</t>
  </si>
  <si>
    <t>Mantenimiento Preventivo Sistemas de Transferencia</t>
  </si>
  <si>
    <t>EE-8.5</t>
  </si>
  <si>
    <t>Mantenimiento Preventivo Planta Electrica Diesel</t>
  </si>
  <si>
    <t>Subtotal Mantenimiento Sistema de Energia y Equipos Especiales</t>
  </si>
  <si>
    <t>Total Mantenimiento Sistema de Energia y Equipos Especiales</t>
  </si>
  <si>
    <t>Detalle Costo Unitario Obras Civiles</t>
  </si>
  <si>
    <t>CCTV-B-4.32.1</t>
  </si>
  <si>
    <t>Canalización en piso duro con reposición</t>
  </si>
  <si>
    <t>CCTV-B-4.32.2</t>
  </si>
  <si>
    <t>Canalización en piso blando con reposición</t>
  </si>
  <si>
    <t>CCTV-B-4.32.3</t>
  </si>
  <si>
    <t>Perforación con topo (incl tuberia PVC de 2")</t>
  </si>
  <si>
    <t>CCTV-B-4.32.4</t>
  </si>
  <si>
    <t>Tuberia PVC de 2"</t>
  </si>
  <si>
    <t>CCTV-B-4.32.5</t>
  </si>
  <si>
    <t>Tuberia IMC 1"</t>
  </si>
  <si>
    <t>CCTV-B-4.32.6</t>
  </si>
  <si>
    <t>Coraza metalica 1". inlcuye accesorios</t>
  </si>
  <si>
    <t>CCTV-B-4.32.7</t>
  </si>
  <si>
    <t>CCTV-B-4.32.11</t>
  </si>
  <si>
    <t>CCTV-B-4.32.12</t>
  </si>
  <si>
    <t>IMPLEMENTACIÓN</t>
  </si>
  <si>
    <t>SUMINISTRO</t>
  </si>
  <si>
    <t>Punto Video Vigilancia PTZ</t>
  </si>
  <si>
    <t>tuberia imc 1"</t>
  </si>
  <si>
    <t>coraza metalica 1". inlcuye accesorios</t>
  </si>
  <si>
    <t>conector api recto o curvo 1"</t>
  </si>
  <si>
    <t>4.Mantenimiento correctivo Sistemas tecnológicos CCTV Ciudadano</t>
  </si>
  <si>
    <t>Mantenimiento Preventivo Sistemas tecnológicos CCTV Ciudadano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</si>
</sst>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4" formatCode="_-&quot;$&quot;\ * #,##0.00_-;\-&quot;$&quot;\ * #,##0.00_-;_-&quot;$&quot;\ * &quot;-&quot;??_-;_-@_-"/>
    <numFmt numFmtId="164" formatCode="_-&quot;$&quot;* #,##0_-;\-&quot;$&quot;* #,##0_-;_-&quot;$&quot;* &quot;-&quot;_-;_-@_-"/>
    <numFmt numFmtId="165" formatCode="_-&quot;$&quot;* #,##0.00_-;\-&quot;$&quot;* #,##0.00_-;_-&quot;$&quot;* &quot;-&quot;??_-;_-@_-"/>
    <numFmt numFmtId="166" formatCode="_-&quot;$&quot;\ * #,##0_-;\-&quot;$&quot;\ * #,##0_-;_-&quot;$&quot;\ * &quot;-&quot;??_-;_-@_-"/>
    <numFmt numFmtId="167" formatCode="&quot;$&quot;\ #,##0_);[Red]\(&quot;$&quot;\ #,##0\)"/>
    <numFmt numFmtId="168" formatCode="&quot;$&quot;\ #,##0"/>
  </numFmts>
  <fonts count="3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1"/>
      <color rgb="FF000000"/>
      <name val="Calibri"/>
      <family val="2"/>
      <scheme val="minor"/>
    </font>
    <font>
      <b/>
      <sz val="11"/>
      <name val="Calibri"/>
      <family val="2"/>
      <scheme val="minor"/>
    </font>
    <font>
      <sz val="10"/>
      <name val="Arial"/>
      <family val="2"/>
    </font>
    <font>
      <sz val="10"/>
      <name val="Arial"/>
      <family val="2"/>
    </font>
    <font>
      <sz val="12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0"/>
      <color rgb="FF000000"/>
      <name val="Calibri"/>
      <family val="2"/>
      <scheme val="minor"/>
    </font>
    <font>
      <sz val="10"/>
      <color indexed="8"/>
      <name val="MS Sans Serif"/>
      <family val="2"/>
    </font>
    <font>
      <b/>
      <sz val="11"/>
      <color indexed="8"/>
      <name val="Calibri"/>
      <family val="2"/>
      <scheme val="minor"/>
    </font>
    <font>
      <sz val="10"/>
      <name val="Calibri"/>
      <family val="2"/>
      <scheme val="minor"/>
    </font>
    <font>
      <sz val="10"/>
      <color rgb="FF000000"/>
      <name val="Calibri"/>
      <family val="2"/>
      <scheme val="minor"/>
    </font>
    <font>
      <sz val="11"/>
      <name val="Calibri"/>
      <family val="2"/>
      <scheme val="minor"/>
    </font>
  </fonts>
  <fills count="38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 tint="-0.14999847407452621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00B0F0"/>
        <bgColor indexed="64"/>
      </patternFill>
    </fill>
  </fills>
  <borders count="18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5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20" fillId="0" borderId="0"/>
    <xf numFmtId="0" fontId="21" fillId="0" borderId="0"/>
    <xf numFmtId="0" fontId="20" fillId="0" borderId="0"/>
    <xf numFmtId="0" fontId="25" fillId="0" borderId="0" applyNumberFormat="0" applyFont="0" applyFill="0" applyBorder="0" applyAlignment="0" applyProtection="0"/>
    <xf numFmtId="44" fontId="1" fillId="0" borderId="0" applyFont="0" applyFill="0" applyBorder="0" applyAlignment="0" applyProtection="0"/>
    <xf numFmtId="0" fontId="20" fillId="0" borderId="0"/>
  </cellStyleXfs>
  <cellXfs count="94">
    <xf numFmtId="0" fontId="0" fillId="0" borderId="0" xfId="0"/>
    <xf numFmtId="0" fontId="16" fillId="33" borderId="10" xfId="0" applyFont="1" applyFill="1" applyBorder="1" applyAlignment="1">
      <alignment horizontal="center" vertical="center" wrapText="1"/>
    </xf>
    <xf numFmtId="0" fontId="0" fillId="0" borderId="10" xfId="0" applyFont="1" applyBorder="1" applyAlignment="1">
      <alignment horizontal="center" vertical="center"/>
    </xf>
    <xf numFmtId="166" fontId="0" fillId="33" borderId="10" xfId="42" applyNumberFormat="1" applyFont="1" applyFill="1" applyBorder="1" applyAlignment="1">
      <alignment vertical="center"/>
    </xf>
    <xf numFmtId="9" fontId="16" fillId="33" borderId="10" xfId="0" applyNumberFormat="1" applyFont="1" applyFill="1" applyBorder="1" applyAlignment="1">
      <alignment horizontal="right"/>
    </xf>
    <xf numFmtId="0" fontId="16" fillId="0" borderId="0" xfId="0" applyFont="1" applyFill="1" applyBorder="1" applyAlignment="1">
      <alignment horizontal="right"/>
    </xf>
    <xf numFmtId="166" fontId="0" fillId="0" borderId="10" xfId="42" applyNumberFormat="1" applyFont="1" applyBorder="1" applyAlignment="1">
      <alignment vertical="center"/>
    </xf>
    <xf numFmtId="166" fontId="0" fillId="0" borderId="10" xfId="42" applyNumberFormat="1" applyFont="1" applyFill="1" applyBorder="1" applyAlignment="1">
      <alignment vertical="center"/>
    </xf>
    <xf numFmtId="0" fontId="0" fillId="0" borderId="10" xfId="0" applyFont="1" applyBorder="1" applyAlignment="1">
      <alignment vertical="center" wrapText="1"/>
    </xf>
    <xf numFmtId="0" fontId="0" fillId="0" borderId="0" xfId="0" applyFont="1" applyAlignment="1">
      <alignment vertical="center" wrapText="1"/>
    </xf>
    <xf numFmtId="0" fontId="16" fillId="33" borderId="10" xfId="0" applyFont="1" applyFill="1" applyBorder="1" applyAlignment="1">
      <alignment horizontal="center"/>
    </xf>
    <xf numFmtId="0" fontId="0" fillId="0" borderId="0" xfId="0" applyFont="1" applyAlignment="1"/>
    <xf numFmtId="166" fontId="0" fillId="0" borderId="10" xfId="42" applyNumberFormat="1" applyFont="1" applyBorder="1" applyAlignment="1"/>
    <xf numFmtId="166" fontId="16" fillId="33" borderId="10" xfId="42" applyNumberFormat="1" applyFont="1" applyFill="1" applyBorder="1" applyAlignment="1"/>
    <xf numFmtId="0" fontId="0" fillId="0" borderId="0" xfId="0" applyFont="1" applyFill="1" applyBorder="1" applyAlignment="1"/>
    <xf numFmtId="167" fontId="19" fillId="0" borderId="0" xfId="0" applyNumberFormat="1" applyFont="1" applyFill="1" applyBorder="1" applyAlignment="1"/>
    <xf numFmtId="0" fontId="16" fillId="0" borderId="0" xfId="0" applyFont="1" applyFill="1" applyBorder="1" applyAlignment="1">
      <alignment horizontal="right" vertical="center" wrapText="1"/>
    </xf>
    <xf numFmtId="166" fontId="0" fillId="0" borderId="10" xfId="42" applyNumberFormat="1" applyFont="1" applyBorder="1"/>
    <xf numFmtId="0" fontId="0" fillId="0" borderId="10" xfId="0" applyBorder="1" applyAlignment="1">
      <alignment horizontal="center" vertical="center"/>
    </xf>
    <xf numFmtId="0" fontId="0" fillId="0" borderId="10" xfId="0" applyBorder="1" applyAlignment="1">
      <alignment wrapText="1"/>
    </xf>
    <xf numFmtId="0" fontId="0" fillId="0" borderId="10" xfId="0" applyBorder="1" applyAlignment="1">
      <alignment vertical="center" wrapText="1"/>
    </xf>
    <xf numFmtId="0" fontId="0" fillId="33" borderId="10" xfId="0" applyFill="1" applyBorder="1" applyAlignment="1">
      <alignment horizontal="center"/>
    </xf>
    <xf numFmtId="0" fontId="16" fillId="33" borderId="10" xfId="0" applyFont="1" applyFill="1" applyBorder="1" applyAlignment="1">
      <alignment wrapText="1"/>
    </xf>
    <xf numFmtId="0" fontId="0" fillId="33" borderId="10" xfId="0" applyFill="1" applyBorder="1" applyAlignment="1">
      <alignment horizontal="center" vertical="center"/>
    </xf>
    <xf numFmtId="3" fontId="26" fillId="33" borderId="10" xfId="49" applyNumberFormat="1" applyFont="1" applyFill="1" applyBorder="1" applyAlignment="1" applyProtection="1">
      <alignment horizontal="center" vertical="center" wrapText="1"/>
    </xf>
    <xf numFmtId="3" fontId="26" fillId="33" borderId="10" xfId="49" applyNumberFormat="1" applyFont="1" applyFill="1" applyBorder="1" applyAlignment="1" applyProtection="1">
      <alignment horizontal="center" vertical="center" wrapText="1"/>
      <protection locked="0"/>
    </xf>
    <xf numFmtId="44" fontId="26" fillId="33" borderId="10" xfId="42" applyFont="1" applyFill="1" applyBorder="1" applyAlignment="1" applyProtection="1">
      <alignment horizontal="center" vertical="center" wrapText="1"/>
      <protection locked="0"/>
    </xf>
    <xf numFmtId="9" fontId="16" fillId="33" borderId="10" xfId="0" applyNumberFormat="1" applyFont="1" applyFill="1" applyBorder="1" applyAlignment="1">
      <alignment vertical="center"/>
    </xf>
    <xf numFmtId="0" fontId="27" fillId="34" borderId="0" xfId="48" applyFont="1" applyFill="1"/>
    <xf numFmtId="0" fontId="28" fillId="0" borderId="10" xfId="0" applyFont="1" applyBorder="1" applyAlignment="1">
      <alignment horizontal="center" vertical="center" wrapText="1"/>
    </xf>
    <xf numFmtId="168" fontId="16" fillId="33" borderId="10" xfId="0" applyNumberFormat="1" applyFont="1" applyFill="1" applyBorder="1" applyAlignment="1">
      <alignment vertical="center"/>
    </xf>
    <xf numFmtId="166" fontId="16" fillId="33" borderId="10" xfId="42" applyNumberFormat="1" applyFont="1" applyFill="1" applyBorder="1"/>
    <xf numFmtId="1" fontId="0" fillId="0" borderId="10" xfId="0" applyNumberFormat="1" applyBorder="1" applyAlignment="1">
      <alignment horizontal="center"/>
    </xf>
    <xf numFmtId="0" fontId="0" fillId="0" borderId="10" xfId="0" applyBorder="1"/>
    <xf numFmtId="0" fontId="0" fillId="0" borderId="10" xfId="0" applyBorder="1" applyAlignment="1">
      <alignment horizontal="center"/>
    </xf>
    <xf numFmtId="0" fontId="16" fillId="33" borderId="10" xfId="0" applyFont="1" applyFill="1" applyBorder="1" applyAlignment="1">
      <alignment horizontal="center" vertical="center" wrapText="1"/>
    </xf>
    <xf numFmtId="9" fontId="16" fillId="33" borderId="10" xfId="0" applyNumberFormat="1" applyFont="1" applyFill="1" applyBorder="1" applyAlignment="1">
      <alignment horizontal="right"/>
    </xf>
    <xf numFmtId="0" fontId="16" fillId="0" borderId="0" xfId="0" applyFont="1" applyFill="1" applyBorder="1" applyAlignment="1">
      <alignment horizontal="right"/>
    </xf>
    <xf numFmtId="0" fontId="16" fillId="33" borderId="10" xfId="0" applyFont="1" applyFill="1" applyBorder="1" applyAlignment="1">
      <alignment horizontal="center"/>
    </xf>
    <xf numFmtId="0" fontId="0" fillId="0" borderId="0" xfId="0" applyFont="1" applyAlignment="1"/>
    <xf numFmtId="166" fontId="16" fillId="33" borderId="10" xfId="50" applyNumberFormat="1" applyFont="1" applyFill="1" applyBorder="1" applyAlignment="1"/>
    <xf numFmtId="0" fontId="0" fillId="0" borderId="0" xfId="0" applyFont="1" applyFill="1" applyBorder="1" applyAlignment="1"/>
    <xf numFmtId="167" fontId="19" fillId="0" borderId="0" xfId="0" applyNumberFormat="1" applyFont="1" applyFill="1" applyBorder="1" applyAlignment="1"/>
    <xf numFmtId="0" fontId="16" fillId="0" borderId="0" xfId="0" applyFont="1" applyFill="1" applyBorder="1" applyAlignment="1">
      <alignment horizontal="right" vertical="center" wrapText="1"/>
    </xf>
    <xf numFmtId="0" fontId="22" fillId="0" borderId="0" xfId="51" applyFont="1" applyBorder="1"/>
    <xf numFmtId="0" fontId="23" fillId="0" borderId="0" xfId="0" applyFont="1" applyFill="1" applyBorder="1"/>
    <xf numFmtId="0" fontId="23" fillId="0" borderId="0" xfId="0" applyFont="1" applyBorder="1"/>
    <xf numFmtId="0" fontId="0" fillId="0" borderId="0" xfId="0" applyAlignment="1">
      <alignment horizontal="center"/>
    </xf>
    <xf numFmtId="0" fontId="16" fillId="33" borderId="10" xfId="0" applyFont="1" applyFill="1" applyBorder="1" applyAlignment="1">
      <alignment horizontal="center"/>
    </xf>
    <xf numFmtId="0" fontId="27" fillId="0" borderId="0" xfId="48" applyFont="1" applyFill="1" applyAlignment="1">
      <alignment horizontal="center"/>
    </xf>
    <xf numFmtId="0" fontId="27" fillId="0" borderId="0" xfId="48" applyFont="1" applyFill="1"/>
    <xf numFmtId="0" fontId="0" fillId="0" borderId="0" xfId="0" applyFill="1"/>
    <xf numFmtId="166" fontId="0" fillId="0" borderId="0" xfId="0" applyNumberFormat="1" applyFill="1"/>
    <xf numFmtId="0" fontId="0" fillId="0" borderId="0" xfId="0" applyFont="1" applyFill="1" applyAlignment="1"/>
    <xf numFmtId="0" fontId="29" fillId="0" borderId="10" xfId="0" applyFont="1" applyFill="1" applyBorder="1" applyAlignment="1">
      <alignment horizontal="center" vertical="center"/>
    </xf>
    <xf numFmtId="0" fontId="29" fillId="0" borderId="10" xfId="0" applyFont="1" applyFill="1" applyBorder="1" applyAlignment="1">
      <alignment vertical="center" wrapText="1"/>
    </xf>
    <xf numFmtId="166" fontId="16" fillId="0" borderId="0" xfId="42" applyNumberFormat="1" applyFont="1" applyFill="1" applyBorder="1" applyAlignment="1"/>
    <xf numFmtId="0" fontId="16" fillId="33" borderId="17" xfId="0" applyFont="1" applyFill="1" applyBorder="1" applyAlignment="1">
      <alignment horizontal="center"/>
    </xf>
    <xf numFmtId="0" fontId="16" fillId="33" borderId="17" xfId="0" applyFont="1" applyFill="1" applyBorder="1" applyAlignment="1">
      <alignment horizontal="center" vertical="center" wrapText="1"/>
    </xf>
    <xf numFmtId="0" fontId="0" fillId="0" borderId="10" xfId="0" applyFill="1" applyBorder="1" applyAlignment="1">
      <alignment vertical="center" wrapText="1"/>
    </xf>
    <xf numFmtId="166" fontId="0" fillId="0" borderId="0" xfId="0" applyNumberFormat="1" applyFont="1" applyAlignment="1"/>
    <xf numFmtId="168" fontId="0" fillId="0" borderId="0" xfId="0" applyNumberFormat="1" applyFont="1" applyAlignment="1"/>
    <xf numFmtId="166" fontId="0" fillId="35" borderId="10" xfId="42" applyNumberFormat="1" applyFont="1" applyFill="1" applyBorder="1" applyAlignment="1">
      <alignment vertical="center"/>
    </xf>
    <xf numFmtId="166" fontId="0" fillId="35" borderId="10" xfId="42" applyNumberFormat="1" applyFont="1" applyFill="1" applyBorder="1"/>
    <xf numFmtId="0" fontId="16" fillId="33" borderId="10" xfId="0" applyFont="1" applyFill="1" applyBorder="1" applyAlignment="1">
      <alignment horizontal="center"/>
    </xf>
    <xf numFmtId="166" fontId="16" fillId="36" borderId="11" xfId="42" applyNumberFormat="1" applyFont="1" applyFill="1" applyBorder="1"/>
    <xf numFmtId="166" fontId="16" fillId="36" borderId="10" xfId="42" applyNumberFormat="1" applyFont="1" applyFill="1" applyBorder="1"/>
    <xf numFmtId="166" fontId="16" fillId="37" borderId="10" xfId="42" applyNumberFormat="1" applyFont="1" applyFill="1" applyBorder="1" applyAlignment="1"/>
    <xf numFmtId="168" fontId="16" fillId="37" borderId="10" xfId="0" applyNumberFormat="1" applyFont="1" applyFill="1" applyBorder="1" applyAlignment="1">
      <alignment vertical="center"/>
    </xf>
    <xf numFmtId="0" fontId="0" fillId="0" borderId="10" xfId="0" applyFill="1" applyBorder="1" applyAlignment="1">
      <alignment horizontal="center"/>
    </xf>
    <xf numFmtId="166" fontId="29" fillId="0" borderId="10" xfId="42" applyNumberFormat="1" applyFont="1" applyBorder="1" applyAlignment="1">
      <alignment vertical="center"/>
    </xf>
    <xf numFmtId="166" fontId="29" fillId="0" borderId="10" xfId="42" applyNumberFormat="1" applyFont="1" applyFill="1" applyBorder="1" applyAlignment="1">
      <alignment vertical="center"/>
    </xf>
    <xf numFmtId="0" fontId="29" fillId="0" borderId="10" xfId="0" applyFont="1" applyBorder="1" applyAlignment="1">
      <alignment horizontal="center" vertical="center"/>
    </xf>
    <xf numFmtId="0" fontId="19" fillId="33" borderId="10" xfId="48" applyFont="1" applyFill="1" applyBorder="1" applyAlignment="1">
      <alignment horizontal="center" vertical="center" wrapText="1"/>
    </xf>
    <xf numFmtId="0" fontId="18" fillId="33" borderId="11" xfId="0" applyFont="1" applyFill="1" applyBorder="1" applyAlignment="1">
      <alignment horizontal="center" vertical="center"/>
    </xf>
    <xf numFmtId="0" fontId="18" fillId="33" borderId="13" xfId="0" applyFont="1" applyFill="1" applyBorder="1" applyAlignment="1">
      <alignment horizontal="center" vertical="center"/>
    </xf>
    <xf numFmtId="0" fontId="18" fillId="33" borderId="12" xfId="0" applyFont="1" applyFill="1" applyBorder="1" applyAlignment="1">
      <alignment horizontal="center" vertical="center"/>
    </xf>
    <xf numFmtId="0" fontId="16" fillId="33" borderId="10" xfId="0" applyFont="1" applyFill="1" applyBorder="1" applyAlignment="1">
      <alignment horizontal="center"/>
    </xf>
    <xf numFmtId="0" fontId="16" fillId="33" borderId="10" xfId="0" applyFont="1" applyFill="1" applyBorder="1" applyAlignment="1">
      <alignment horizontal="right"/>
    </xf>
    <xf numFmtId="0" fontId="16" fillId="33" borderId="11" xfId="0" applyFont="1" applyFill="1" applyBorder="1" applyAlignment="1">
      <alignment horizontal="right"/>
    </xf>
    <xf numFmtId="0" fontId="16" fillId="33" borderId="13" xfId="0" applyFont="1" applyFill="1" applyBorder="1" applyAlignment="1">
      <alignment horizontal="right"/>
    </xf>
    <xf numFmtId="0" fontId="16" fillId="33" borderId="12" xfId="0" applyFont="1" applyFill="1" applyBorder="1" applyAlignment="1">
      <alignment horizontal="right"/>
    </xf>
    <xf numFmtId="0" fontId="16" fillId="33" borderId="11" xfId="0" applyFont="1" applyFill="1" applyBorder="1" applyAlignment="1">
      <alignment horizontal="center"/>
    </xf>
    <xf numFmtId="0" fontId="16" fillId="33" borderId="13" xfId="0" applyFont="1" applyFill="1" applyBorder="1" applyAlignment="1">
      <alignment horizontal="center"/>
    </xf>
    <xf numFmtId="0" fontId="16" fillId="33" borderId="12" xfId="0" applyFont="1" applyFill="1" applyBorder="1" applyAlignment="1">
      <alignment horizontal="center"/>
    </xf>
    <xf numFmtId="0" fontId="24" fillId="33" borderId="10" xfId="0" applyFont="1" applyFill="1" applyBorder="1" applyAlignment="1">
      <alignment horizontal="center" vertical="center" wrapText="1"/>
    </xf>
    <xf numFmtId="0" fontId="16" fillId="33" borderId="10" xfId="0" applyFont="1" applyFill="1" applyBorder="1" applyAlignment="1">
      <alignment horizontal="center" vertical="center"/>
    </xf>
    <xf numFmtId="0" fontId="16" fillId="33" borderId="10" xfId="0" applyFont="1" applyFill="1" applyBorder="1" applyAlignment="1">
      <alignment horizontal="right" vertical="center"/>
    </xf>
    <xf numFmtId="0" fontId="19" fillId="33" borderId="14" xfId="48" applyFont="1" applyFill="1" applyBorder="1" applyAlignment="1">
      <alignment horizontal="center" vertical="center" wrapText="1"/>
    </xf>
    <xf numFmtId="0" fontId="19" fillId="33" borderId="15" xfId="48" applyFont="1" applyFill="1" applyBorder="1" applyAlignment="1">
      <alignment horizontal="center" vertical="center" wrapText="1"/>
    </xf>
    <xf numFmtId="0" fontId="19" fillId="33" borderId="16" xfId="48" applyFont="1" applyFill="1" applyBorder="1" applyAlignment="1">
      <alignment horizontal="center" vertical="center" wrapText="1"/>
    </xf>
    <xf numFmtId="0" fontId="19" fillId="33" borderId="11" xfId="48" applyFont="1" applyFill="1" applyBorder="1" applyAlignment="1">
      <alignment horizontal="center" vertical="center" wrapText="1"/>
    </xf>
    <xf numFmtId="0" fontId="19" fillId="33" borderId="13" xfId="48" applyFont="1" applyFill="1" applyBorder="1" applyAlignment="1">
      <alignment horizontal="center" vertical="center" wrapText="1"/>
    </xf>
    <xf numFmtId="0" fontId="19" fillId="33" borderId="12" xfId="48" applyFont="1" applyFill="1" applyBorder="1" applyAlignment="1">
      <alignment horizontal="center" vertical="center" wrapText="1"/>
    </xf>
  </cellXfs>
  <cellStyles count="52">
    <cellStyle name="20% - Énfasis1" xfId="19" builtinId="30" customBuiltin="1"/>
    <cellStyle name="20% - Énfasis2" xfId="23" builtinId="34" customBuiltin="1"/>
    <cellStyle name="20% - Énfasis3" xfId="27" builtinId="38" customBuiltin="1"/>
    <cellStyle name="20% - Énfasis4" xfId="31" builtinId="42" customBuiltin="1"/>
    <cellStyle name="20% - Énfasis5" xfId="35" builtinId="46" customBuiltin="1"/>
    <cellStyle name="20% - Énfasis6" xfId="39" builtinId="50" customBuiltin="1"/>
    <cellStyle name="40% - Énfasis1" xfId="20" builtinId="31" customBuiltin="1"/>
    <cellStyle name="40% - Énfasis2" xfId="24" builtinId="35" customBuiltin="1"/>
    <cellStyle name="40% - Énfasis3" xfId="28" builtinId="39" customBuiltin="1"/>
    <cellStyle name="40% - Énfasis4" xfId="32" builtinId="43" customBuiltin="1"/>
    <cellStyle name="40% - Énfasis5" xfId="36" builtinId="47" customBuiltin="1"/>
    <cellStyle name="40% - Énfasis6" xfId="40" builtinId="51" customBuiltin="1"/>
    <cellStyle name="60% - Énfasis1" xfId="21" builtinId="32" customBuiltin="1"/>
    <cellStyle name="60% - Énfasis2" xfId="25" builtinId="36" customBuiltin="1"/>
    <cellStyle name="60% - Énfasis3" xfId="29" builtinId="40" customBuiltin="1"/>
    <cellStyle name="60% - Énfasis4" xfId="33" builtinId="44" customBuiltin="1"/>
    <cellStyle name="60% - Énfasis5" xfId="37" builtinId="48" customBuiltin="1"/>
    <cellStyle name="60% - Énfasis6" xfId="41" builtinId="52" customBuiltin="1"/>
    <cellStyle name="Bueno" xfId="6" builtinId="26" customBuiltin="1"/>
    <cellStyle name="Cálculo" xfId="11" builtinId="22" customBuiltin="1"/>
    <cellStyle name="Celda de comprobación" xfId="13" builtinId="23" customBuiltin="1"/>
    <cellStyle name="Celda vinculada" xfId="12" builtinId="24" customBuiltin="1"/>
    <cellStyle name="Encabezado 1" xfId="2" builtinId="16" customBuiltin="1"/>
    <cellStyle name="Encabezado 4" xfId="5" builtinId="19" customBuiltin="1"/>
    <cellStyle name="Énfasis1" xfId="18" builtinId="29" customBuiltin="1"/>
    <cellStyle name="Énfasis2" xfId="22" builtinId="33" customBuiltin="1"/>
    <cellStyle name="Énfasis3" xfId="26" builtinId="37" customBuiltin="1"/>
    <cellStyle name="Énfasis4" xfId="30" builtinId="41" customBuiltin="1"/>
    <cellStyle name="Énfasis5" xfId="34" builtinId="45" customBuiltin="1"/>
    <cellStyle name="Énfasis6" xfId="38" builtinId="49" customBuiltin="1"/>
    <cellStyle name="Entrada" xfId="9" builtinId="20" customBuiltin="1"/>
    <cellStyle name="Incorrecto" xfId="7" builtinId="27" customBuiltin="1"/>
    <cellStyle name="Moneda" xfId="42" builtinId="4"/>
    <cellStyle name="Moneda [0] 2" xfId="45" xr:uid="{00000000-0005-0000-0000-000021000000}"/>
    <cellStyle name="Moneda 2" xfId="44" xr:uid="{00000000-0005-0000-0000-000022000000}"/>
    <cellStyle name="Moneda 3" xfId="50" xr:uid="{A17DD0AE-BE87-4010-87F4-FFE7738D8F34}"/>
    <cellStyle name="Neutral" xfId="8" builtinId="28" customBuiltin="1"/>
    <cellStyle name="Normal" xfId="0" builtinId="0"/>
    <cellStyle name="Normal 3" xfId="43" xr:uid="{00000000-0005-0000-0000-000025000000}"/>
    <cellStyle name="Normal 6" xfId="47" xr:uid="{00000000-0005-0000-0000-000026000000}"/>
    <cellStyle name="Normal 6 2" xfId="51" xr:uid="{DBF49F39-1D33-4777-8FF2-149662A286AB}"/>
    <cellStyle name="Normal 7" xfId="46" xr:uid="{00000000-0005-0000-0000-000027000000}"/>
    <cellStyle name="Normal_alcatel basica" xfId="49" xr:uid="{BB83F247-1F0F-4C8C-B94D-852477741302}"/>
    <cellStyle name="Normal_formulario de cantidades" xfId="48" xr:uid="{04FFE680-F7F8-47D9-966D-950254AEAE8B}"/>
    <cellStyle name="Notas" xfId="15" builtinId="10" customBuiltin="1"/>
    <cellStyle name="Salida" xfId="10" builtinId="21" customBuiltin="1"/>
    <cellStyle name="Texto de advertencia" xfId="14" builtinId="11" customBuiltin="1"/>
    <cellStyle name="Texto explicativo" xfId="16" builtinId="53" customBuiltin="1"/>
    <cellStyle name="Título" xfId="1" builtinId="15" customBuiltin="1"/>
    <cellStyle name="Título 2" xfId="3" builtinId="17" customBuiltin="1"/>
    <cellStyle name="Título 3" xfId="4" builtinId="18" customBuiltin="1"/>
    <cellStyle name="Total" xfId="17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Z175"/>
  <sheetViews>
    <sheetView tabSelected="1" zoomScaleNormal="100" zoomScaleSheetLayoutView="85" workbookViewId="0"/>
  </sheetViews>
  <sheetFormatPr baseColWidth="10" defaultColWidth="11.42578125" defaultRowHeight="15" customHeight="1" x14ac:dyDescent="0.25"/>
  <cols>
    <col min="1" max="1" width="5.7109375" style="11" customWidth="1"/>
    <col min="2" max="2" width="15.7109375" style="11" customWidth="1"/>
    <col min="3" max="3" width="60.7109375" style="9" customWidth="1"/>
    <col min="4" max="5" width="10.7109375" style="11" customWidth="1"/>
    <col min="6" max="7" width="15.7109375" style="11" customWidth="1"/>
    <col min="8" max="16384" width="11.42578125" style="11"/>
  </cols>
  <sheetData>
    <row r="1" spans="2:7" ht="15" customHeight="1" x14ac:dyDescent="0.25">
      <c r="C1" s="11"/>
    </row>
    <row r="2" spans="2:7" ht="45" customHeight="1" x14ac:dyDescent="0.25">
      <c r="B2" s="85" t="s">
        <v>68</v>
      </c>
      <c r="C2" s="85"/>
      <c r="D2" s="85"/>
      <c r="E2" s="85"/>
      <c r="F2" s="85"/>
      <c r="G2" s="85"/>
    </row>
    <row r="3" spans="2:7" ht="15" customHeight="1" x14ac:dyDescent="0.25">
      <c r="C3" s="11"/>
    </row>
    <row r="4" spans="2:7" ht="15" customHeight="1" x14ac:dyDescent="0.25">
      <c r="B4" s="86" t="s">
        <v>177</v>
      </c>
      <c r="C4" s="86"/>
      <c r="D4" s="86"/>
      <c r="E4" s="86"/>
      <c r="F4" s="86"/>
      <c r="G4" s="86"/>
    </row>
    <row r="5" spans="2:7" ht="15" customHeight="1" x14ac:dyDescent="0.25">
      <c r="B5" s="10" t="s">
        <v>0</v>
      </c>
      <c r="C5" s="1" t="s">
        <v>6</v>
      </c>
      <c r="D5" s="10" t="s">
        <v>10</v>
      </c>
      <c r="E5" s="10" t="s">
        <v>1</v>
      </c>
      <c r="F5" s="10" t="s">
        <v>7</v>
      </c>
      <c r="G5" s="10" t="s">
        <v>8</v>
      </c>
    </row>
    <row r="6" spans="2:7" ht="30" x14ac:dyDescent="0.25">
      <c r="B6" s="2" t="s">
        <v>14</v>
      </c>
      <c r="C6" s="8" t="s">
        <v>39</v>
      </c>
      <c r="D6" s="2" t="s">
        <v>2</v>
      </c>
      <c r="E6" s="2">
        <v>1.5</v>
      </c>
      <c r="F6" s="62"/>
      <c r="G6" s="6">
        <f>F6*E6</f>
        <v>0</v>
      </c>
    </row>
    <row r="7" spans="2:7" ht="30" x14ac:dyDescent="0.25">
      <c r="B7" s="2" t="s">
        <v>15</v>
      </c>
      <c r="C7" s="8" t="s">
        <v>40</v>
      </c>
      <c r="D7" s="2" t="s">
        <v>2</v>
      </c>
      <c r="E7" s="2">
        <v>1.5</v>
      </c>
      <c r="F7" s="62"/>
      <c r="G7" s="6">
        <f t="shared" ref="G7:G16" si="0">F7*E7</f>
        <v>0</v>
      </c>
    </row>
    <row r="8" spans="2:7" ht="30" x14ac:dyDescent="0.25">
      <c r="B8" s="2" t="s">
        <v>16</v>
      </c>
      <c r="C8" s="8" t="s">
        <v>41</v>
      </c>
      <c r="D8" s="2" t="s">
        <v>2</v>
      </c>
      <c r="E8" s="2">
        <v>1.5</v>
      </c>
      <c r="F8" s="62"/>
      <c r="G8" s="6">
        <f t="shared" si="0"/>
        <v>0</v>
      </c>
    </row>
    <row r="9" spans="2:7" ht="30" x14ac:dyDescent="0.25">
      <c r="B9" s="2" t="s">
        <v>17</v>
      </c>
      <c r="C9" s="8" t="s">
        <v>42</v>
      </c>
      <c r="D9" s="2" t="s">
        <v>2</v>
      </c>
      <c r="E9" s="2">
        <v>1.5</v>
      </c>
      <c r="F9" s="62"/>
      <c r="G9" s="6">
        <f t="shared" si="0"/>
        <v>0</v>
      </c>
    </row>
    <row r="10" spans="2:7" ht="30" x14ac:dyDescent="0.25">
      <c r="B10" s="2" t="s">
        <v>18</v>
      </c>
      <c r="C10" s="8" t="s">
        <v>43</v>
      </c>
      <c r="D10" s="2" t="s">
        <v>2</v>
      </c>
      <c r="E10" s="2">
        <v>1.5</v>
      </c>
      <c r="F10" s="62"/>
      <c r="G10" s="6">
        <f t="shared" si="0"/>
        <v>0</v>
      </c>
    </row>
    <row r="11" spans="2:7" ht="30" x14ac:dyDescent="0.25">
      <c r="B11" s="2" t="s">
        <v>19</v>
      </c>
      <c r="C11" s="8" t="s">
        <v>60</v>
      </c>
      <c r="D11" s="2" t="s">
        <v>2</v>
      </c>
      <c r="E11" s="2">
        <v>1.5</v>
      </c>
      <c r="F11" s="62"/>
      <c r="G11" s="6">
        <f t="shared" si="0"/>
        <v>0</v>
      </c>
    </row>
    <row r="12" spans="2:7" ht="30" x14ac:dyDescent="0.25">
      <c r="B12" s="2" t="s">
        <v>20</v>
      </c>
      <c r="C12" s="8" t="s">
        <v>61</v>
      </c>
      <c r="D12" s="2" t="s">
        <v>2</v>
      </c>
      <c r="E12" s="2">
        <v>1.5</v>
      </c>
      <c r="F12" s="62"/>
      <c r="G12" s="6">
        <f t="shared" si="0"/>
        <v>0</v>
      </c>
    </row>
    <row r="13" spans="2:7" ht="60" x14ac:dyDescent="0.25">
      <c r="B13" s="2" t="s">
        <v>21</v>
      </c>
      <c r="C13" s="8" t="s">
        <v>44</v>
      </c>
      <c r="D13" s="2" t="s">
        <v>2</v>
      </c>
      <c r="E13" s="2">
        <v>1.5</v>
      </c>
      <c r="F13" s="62"/>
      <c r="G13" s="6">
        <f t="shared" si="0"/>
        <v>0</v>
      </c>
    </row>
    <row r="14" spans="2:7" ht="30" x14ac:dyDescent="0.25">
      <c r="B14" s="2" t="s">
        <v>24</v>
      </c>
      <c r="C14" s="8" t="s">
        <v>64</v>
      </c>
      <c r="D14" s="2" t="s">
        <v>2</v>
      </c>
      <c r="E14" s="2">
        <v>1.5</v>
      </c>
      <c r="F14" s="62"/>
      <c r="G14" s="6">
        <f t="shared" si="0"/>
        <v>0</v>
      </c>
    </row>
    <row r="15" spans="2:7" ht="45" x14ac:dyDescent="0.25">
      <c r="B15" s="2" t="s">
        <v>25</v>
      </c>
      <c r="C15" s="8" t="s">
        <v>65</v>
      </c>
      <c r="D15" s="2" t="s">
        <v>2</v>
      </c>
      <c r="E15" s="2">
        <v>1.5</v>
      </c>
      <c r="F15" s="62"/>
      <c r="G15" s="6">
        <f t="shared" si="0"/>
        <v>0</v>
      </c>
    </row>
    <row r="16" spans="2:7" ht="45" x14ac:dyDescent="0.25">
      <c r="B16" s="2" t="s">
        <v>26</v>
      </c>
      <c r="C16" s="8" t="s">
        <v>66</v>
      </c>
      <c r="D16" s="2" t="s">
        <v>2</v>
      </c>
      <c r="E16" s="2">
        <v>1.5</v>
      </c>
      <c r="F16" s="62"/>
      <c r="G16" s="6">
        <f t="shared" si="0"/>
        <v>0</v>
      </c>
    </row>
    <row r="17" spans="2:7" ht="15" customHeight="1" x14ac:dyDescent="0.25">
      <c r="B17" s="78" t="s">
        <v>35</v>
      </c>
      <c r="C17" s="78"/>
      <c r="D17" s="78"/>
      <c r="E17" s="78"/>
      <c r="F17" s="78"/>
      <c r="G17" s="13">
        <f>SUM(G6:G16)</f>
        <v>0</v>
      </c>
    </row>
    <row r="18" spans="2:7" ht="15" customHeight="1" x14ac:dyDescent="0.25">
      <c r="B18" s="78" t="s">
        <v>11</v>
      </c>
      <c r="C18" s="78"/>
      <c r="D18" s="78"/>
      <c r="E18" s="78"/>
      <c r="F18" s="4">
        <v>0.12</v>
      </c>
      <c r="G18" s="13">
        <f>G17*F18</f>
        <v>0</v>
      </c>
    </row>
    <row r="19" spans="2:7" ht="15" customHeight="1" x14ac:dyDescent="0.25">
      <c r="B19" s="78" t="s">
        <v>12</v>
      </c>
      <c r="C19" s="78"/>
      <c r="D19" s="78"/>
      <c r="E19" s="78" t="s">
        <v>12</v>
      </c>
      <c r="F19" s="4">
        <v>0.08</v>
      </c>
      <c r="G19" s="13">
        <f>G17*F19</f>
        <v>0</v>
      </c>
    </row>
    <row r="20" spans="2:7" ht="15" customHeight="1" x14ac:dyDescent="0.25">
      <c r="B20" s="78" t="s">
        <v>36</v>
      </c>
      <c r="C20" s="78"/>
      <c r="D20" s="78"/>
      <c r="E20" s="78"/>
      <c r="F20" s="78"/>
      <c r="G20" s="67">
        <f>SUM(G17:G19)</f>
        <v>0</v>
      </c>
    </row>
    <row r="22" spans="2:7" s="39" customFormat="1" ht="15" customHeight="1" x14ac:dyDescent="0.25">
      <c r="B22" s="86" t="s">
        <v>177</v>
      </c>
      <c r="C22" s="86"/>
      <c r="D22" s="86"/>
      <c r="E22" s="86"/>
      <c r="F22" s="86"/>
      <c r="G22" s="86"/>
    </row>
    <row r="23" spans="2:7" s="39" customFormat="1" ht="15" customHeight="1" x14ac:dyDescent="0.25">
      <c r="B23" s="48" t="s">
        <v>0</v>
      </c>
      <c r="C23" s="35" t="s">
        <v>6</v>
      </c>
      <c r="D23" s="48" t="s">
        <v>10</v>
      </c>
      <c r="E23" s="48" t="s">
        <v>1</v>
      </c>
      <c r="F23" s="48" t="s">
        <v>7</v>
      </c>
      <c r="G23" s="48" t="s">
        <v>8</v>
      </c>
    </row>
    <row r="24" spans="2:7" s="39" customFormat="1" ht="45" x14ac:dyDescent="0.25">
      <c r="B24" s="54" t="s">
        <v>22</v>
      </c>
      <c r="C24" s="55" t="s">
        <v>62</v>
      </c>
      <c r="D24" s="2" t="s">
        <v>2</v>
      </c>
      <c r="E24" s="2">
        <v>1.5</v>
      </c>
      <c r="F24" s="62"/>
      <c r="G24" s="6">
        <f t="shared" ref="G24:G26" si="1">F24*E24</f>
        <v>0</v>
      </c>
    </row>
    <row r="25" spans="2:7" s="39" customFormat="1" ht="105" x14ac:dyDescent="0.25">
      <c r="B25" s="54" t="s">
        <v>23</v>
      </c>
      <c r="C25" s="55" t="s">
        <v>63</v>
      </c>
      <c r="D25" s="2" t="s">
        <v>2</v>
      </c>
      <c r="E25" s="2">
        <v>1.5</v>
      </c>
      <c r="F25" s="62"/>
      <c r="G25" s="6">
        <f t="shared" si="1"/>
        <v>0</v>
      </c>
    </row>
    <row r="26" spans="2:7" s="39" customFormat="1" ht="60" x14ac:dyDescent="0.25">
      <c r="B26" s="54" t="s">
        <v>27</v>
      </c>
      <c r="C26" s="55" t="s">
        <v>45</v>
      </c>
      <c r="D26" s="2" t="s">
        <v>2</v>
      </c>
      <c r="E26" s="2">
        <v>1.5</v>
      </c>
      <c r="F26" s="62"/>
      <c r="G26" s="6">
        <f t="shared" si="1"/>
        <v>0</v>
      </c>
    </row>
    <row r="27" spans="2:7" s="39" customFormat="1" ht="15" customHeight="1" x14ac:dyDescent="0.25">
      <c r="B27" s="78" t="s">
        <v>35</v>
      </c>
      <c r="C27" s="78"/>
      <c r="D27" s="78"/>
      <c r="E27" s="78"/>
      <c r="F27" s="78"/>
      <c r="G27" s="13">
        <f>SUM(G24:G26)</f>
        <v>0</v>
      </c>
    </row>
    <row r="28" spans="2:7" s="39" customFormat="1" ht="15" customHeight="1" x14ac:dyDescent="0.25">
      <c r="B28" s="78" t="s">
        <v>9</v>
      </c>
      <c r="C28" s="78"/>
      <c r="D28" s="78"/>
      <c r="E28" s="78"/>
      <c r="F28" s="36">
        <v>0.19</v>
      </c>
      <c r="G28" s="13">
        <f>G27*F28</f>
        <v>0</v>
      </c>
    </row>
    <row r="29" spans="2:7" s="39" customFormat="1" ht="15" customHeight="1" x14ac:dyDescent="0.25">
      <c r="B29" s="78" t="s">
        <v>36</v>
      </c>
      <c r="C29" s="78"/>
      <c r="D29" s="78"/>
      <c r="E29" s="78"/>
      <c r="F29" s="78"/>
      <c r="G29" s="67">
        <f>SUM(G27:G28)</f>
        <v>0</v>
      </c>
    </row>
    <row r="30" spans="2:7" s="39" customFormat="1" ht="15" customHeight="1" x14ac:dyDescent="0.25">
      <c r="C30" s="9"/>
    </row>
    <row r="31" spans="2:7" ht="15" customHeight="1" x14ac:dyDescent="0.25">
      <c r="B31" s="82" t="s">
        <v>178</v>
      </c>
      <c r="C31" s="83"/>
      <c r="D31" s="83"/>
      <c r="E31" s="83"/>
      <c r="F31" s="83"/>
      <c r="G31" s="84"/>
    </row>
    <row r="32" spans="2:7" ht="15" customHeight="1" x14ac:dyDescent="0.25">
      <c r="B32" s="48" t="s">
        <v>0</v>
      </c>
      <c r="C32" s="35" t="s">
        <v>6</v>
      </c>
      <c r="D32" s="48" t="s">
        <v>10</v>
      </c>
      <c r="E32" s="48" t="s">
        <v>1</v>
      </c>
      <c r="F32" s="48" t="s">
        <v>7</v>
      </c>
      <c r="G32" s="48" t="s">
        <v>8</v>
      </c>
    </row>
    <row r="33" spans="2:7" x14ac:dyDescent="0.25">
      <c r="B33" s="18" t="s">
        <v>28</v>
      </c>
      <c r="C33" s="19" t="s">
        <v>46</v>
      </c>
      <c r="D33" s="18" t="s">
        <v>5</v>
      </c>
      <c r="E33" s="18">
        <v>200</v>
      </c>
      <c r="F33" s="62"/>
      <c r="G33" s="6">
        <f t="shared" ref="G33:G35" si="2">F33*E33</f>
        <v>0</v>
      </c>
    </row>
    <row r="34" spans="2:7" x14ac:dyDescent="0.25">
      <c r="B34" s="18" t="s">
        <v>29</v>
      </c>
      <c r="C34" s="19" t="s">
        <v>47</v>
      </c>
      <c r="D34" s="18" t="s">
        <v>5</v>
      </c>
      <c r="E34" s="18">
        <v>97</v>
      </c>
      <c r="F34" s="62"/>
      <c r="G34" s="6">
        <f t="shared" si="2"/>
        <v>0</v>
      </c>
    </row>
    <row r="35" spans="2:7" ht="30" x14ac:dyDescent="0.25">
      <c r="B35" s="18" t="s">
        <v>30</v>
      </c>
      <c r="C35" s="19" t="s">
        <v>48</v>
      </c>
      <c r="D35" s="18" t="s">
        <v>5</v>
      </c>
      <c r="E35" s="18">
        <v>15</v>
      </c>
      <c r="F35" s="62"/>
      <c r="G35" s="6">
        <f t="shared" si="2"/>
        <v>0</v>
      </c>
    </row>
    <row r="36" spans="2:7" x14ac:dyDescent="0.25">
      <c r="B36" s="21"/>
      <c r="C36" s="22" t="s">
        <v>33</v>
      </c>
      <c r="D36" s="23"/>
      <c r="E36" s="23"/>
      <c r="F36" s="3"/>
      <c r="G36" s="3"/>
    </row>
    <row r="37" spans="2:7" x14ac:dyDescent="0.25">
      <c r="B37" s="18" t="s">
        <v>34</v>
      </c>
      <c r="C37" s="19" t="s">
        <v>67</v>
      </c>
      <c r="D37" s="18" t="s">
        <v>3</v>
      </c>
      <c r="E37" s="18">
        <v>0.5</v>
      </c>
      <c r="F37" s="12">
        <v>150000000</v>
      </c>
      <c r="G37" s="6">
        <f>F37*E37</f>
        <v>75000000</v>
      </c>
    </row>
    <row r="38" spans="2:7" ht="15" customHeight="1" x14ac:dyDescent="0.25">
      <c r="B38" s="78" t="s">
        <v>37</v>
      </c>
      <c r="C38" s="78"/>
      <c r="D38" s="78"/>
      <c r="E38" s="78"/>
      <c r="F38" s="78"/>
      <c r="G38" s="13">
        <f>SUM(G33:G37)</f>
        <v>75000000</v>
      </c>
    </row>
    <row r="39" spans="2:7" ht="15" customHeight="1" x14ac:dyDescent="0.25">
      <c r="B39" s="78" t="s">
        <v>11</v>
      </c>
      <c r="C39" s="78"/>
      <c r="D39" s="78"/>
      <c r="E39" s="78"/>
      <c r="F39" s="4">
        <v>0.12</v>
      </c>
      <c r="G39" s="13">
        <f>G38*F39</f>
        <v>9000000</v>
      </c>
    </row>
    <row r="40" spans="2:7" ht="15" customHeight="1" x14ac:dyDescent="0.25">
      <c r="B40" s="78" t="s">
        <v>12</v>
      </c>
      <c r="C40" s="78"/>
      <c r="D40" s="78"/>
      <c r="E40" s="78" t="s">
        <v>12</v>
      </c>
      <c r="F40" s="4">
        <v>0.08</v>
      </c>
      <c r="G40" s="13">
        <f>G38*F40</f>
        <v>6000000</v>
      </c>
    </row>
    <row r="41" spans="2:7" ht="15" customHeight="1" x14ac:dyDescent="0.25">
      <c r="B41" s="78" t="s">
        <v>38</v>
      </c>
      <c r="C41" s="78"/>
      <c r="D41" s="78"/>
      <c r="E41" s="78"/>
      <c r="F41" s="78"/>
      <c r="G41" s="67">
        <f>SUM(G38:G40)</f>
        <v>90000000</v>
      </c>
    </row>
    <row r="42" spans="2:7" customFormat="1" x14ac:dyDescent="0.25">
      <c r="D42" s="47"/>
      <c r="E42" s="47"/>
    </row>
    <row r="43" spans="2:7" customFormat="1" x14ac:dyDescent="0.25">
      <c r="B43" s="73" t="s">
        <v>155</v>
      </c>
      <c r="C43" s="73"/>
      <c r="D43" s="73"/>
      <c r="E43" s="73"/>
      <c r="F43" s="73"/>
      <c r="G43" s="73"/>
    </row>
    <row r="44" spans="2:7" customFormat="1" x14ac:dyDescent="0.25">
      <c r="B44" s="24" t="s">
        <v>0</v>
      </c>
      <c r="C44" s="24" t="s">
        <v>6</v>
      </c>
      <c r="D44" s="25" t="s">
        <v>10</v>
      </c>
      <c r="E44" s="25" t="s">
        <v>70</v>
      </c>
      <c r="F44" s="26" t="s">
        <v>7</v>
      </c>
      <c r="G44" s="26" t="s">
        <v>8</v>
      </c>
    </row>
    <row r="45" spans="2:7" customFormat="1" x14ac:dyDescent="0.25">
      <c r="B45" s="18" t="s">
        <v>156</v>
      </c>
      <c r="C45" s="20" t="s">
        <v>157</v>
      </c>
      <c r="D45" s="18" t="s">
        <v>86</v>
      </c>
      <c r="E45" s="18">
        <v>1</v>
      </c>
      <c r="F45" s="6">
        <v>269544.91200000007</v>
      </c>
      <c r="G45" s="7">
        <f>F45*E45</f>
        <v>269544.91200000007</v>
      </c>
    </row>
    <row r="46" spans="2:7" customFormat="1" x14ac:dyDescent="0.25">
      <c r="B46" s="18" t="s">
        <v>158</v>
      </c>
      <c r="C46" s="20" t="s">
        <v>159</v>
      </c>
      <c r="D46" s="18" t="s">
        <v>86</v>
      </c>
      <c r="E46" s="18">
        <v>1</v>
      </c>
      <c r="F46" s="6">
        <v>160766.424</v>
      </c>
      <c r="G46" s="7">
        <f t="shared" ref="G46:G53" si="3">F46*E46</f>
        <v>160766.424</v>
      </c>
    </row>
    <row r="47" spans="2:7" customFormat="1" x14ac:dyDescent="0.25">
      <c r="B47" s="18" t="s">
        <v>160</v>
      </c>
      <c r="C47" s="20" t="s">
        <v>161</v>
      </c>
      <c r="D47" s="18" t="s">
        <v>86</v>
      </c>
      <c r="E47" s="18">
        <v>1</v>
      </c>
      <c r="F47" s="6">
        <v>547092</v>
      </c>
      <c r="G47" s="7">
        <f t="shared" si="3"/>
        <v>547092</v>
      </c>
    </row>
    <row r="48" spans="2:7" customFormat="1" x14ac:dyDescent="0.25">
      <c r="B48" s="18" t="s">
        <v>162</v>
      </c>
      <c r="C48" s="20" t="s">
        <v>163</v>
      </c>
      <c r="D48" s="18" t="s">
        <v>86</v>
      </c>
      <c r="E48" s="18">
        <v>1</v>
      </c>
      <c r="F48" s="6">
        <v>5212.1399642502438</v>
      </c>
      <c r="G48" s="7">
        <f t="shared" si="3"/>
        <v>5212.1399642502438</v>
      </c>
    </row>
    <row r="49" spans="1:26" customFormat="1" x14ac:dyDescent="0.25">
      <c r="B49" s="18" t="s">
        <v>164</v>
      </c>
      <c r="C49" s="20" t="s">
        <v>165</v>
      </c>
      <c r="D49" s="18" t="s">
        <v>86</v>
      </c>
      <c r="E49" s="18">
        <v>1</v>
      </c>
      <c r="F49" s="6">
        <v>9727.2626039378247</v>
      </c>
      <c r="G49" s="7">
        <f t="shared" si="3"/>
        <v>9727.2626039378247</v>
      </c>
    </row>
    <row r="50" spans="1:26" customFormat="1" x14ac:dyDescent="0.25">
      <c r="B50" s="18" t="s">
        <v>166</v>
      </c>
      <c r="C50" s="20" t="s">
        <v>167</v>
      </c>
      <c r="D50" s="18" t="s">
        <v>86</v>
      </c>
      <c r="E50" s="18">
        <v>1</v>
      </c>
      <c r="F50" s="6">
        <v>3913.8862368020859</v>
      </c>
      <c r="G50" s="7">
        <f t="shared" si="3"/>
        <v>3913.8862368020859</v>
      </c>
    </row>
    <row r="51" spans="1:26" customFormat="1" x14ac:dyDescent="0.25">
      <c r="B51" s="18" t="s">
        <v>168</v>
      </c>
      <c r="C51" s="20" t="s">
        <v>133</v>
      </c>
      <c r="D51" s="18" t="s">
        <v>132</v>
      </c>
      <c r="E51" s="18">
        <v>1</v>
      </c>
      <c r="F51" s="6">
        <v>1182.257820274458</v>
      </c>
      <c r="G51" s="7">
        <f t="shared" si="3"/>
        <v>1182.257820274458</v>
      </c>
    </row>
    <row r="52" spans="1:26" customFormat="1" x14ac:dyDescent="0.25">
      <c r="B52" s="18" t="s">
        <v>169</v>
      </c>
      <c r="C52" s="20" t="s">
        <v>81</v>
      </c>
      <c r="D52" s="18" t="s">
        <v>132</v>
      </c>
      <c r="E52" s="18">
        <v>1</v>
      </c>
      <c r="F52" s="6">
        <v>1029401.1000000001</v>
      </c>
      <c r="G52" s="7">
        <f t="shared" si="3"/>
        <v>1029401.1000000001</v>
      </c>
    </row>
    <row r="53" spans="1:26" customFormat="1" x14ac:dyDescent="0.25">
      <c r="B53" s="18" t="s">
        <v>170</v>
      </c>
      <c r="C53" s="20" t="s">
        <v>83</v>
      </c>
      <c r="D53" s="18" t="s">
        <v>132</v>
      </c>
      <c r="E53" s="18">
        <v>1</v>
      </c>
      <c r="F53" s="6">
        <v>945138.01199999999</v>
      </c>
      <c r="G53" s="7">
        <f t="shared" si="3"/>
        <v>945138.01199999999</v>
      </c>
    </row>
    <row r="54" spans="1:26" customFormat="1" x14ac:dyDescent="0.25">
      <c r="D54" s="47"/>
      <c r="E54" s="47"/>
    </row>
    <row r="55" spans="1:26" s="50" customFormat="1" ht="12.75" customHeight="1" x14ac:dyDescent="0.25">
      <c r="A55" s="49"/>
      <c r="B55" s="82" t="s">
        <v>178</v>
      </c>
      <c r="C55" s="83"/>
      <c r="D55" s="83"/>
      <c r="E55" s="83"/>
      <c r="F55" s="83"/>
      <c r="G55" s="84"/>
      <c r="H55" s="51"/>
      <c r="I55" s="51"/>
      <c r="J55" s="51"/>
      <c r="K55" s="51"/>
      <c r="L55" s="51"/>
      <c r="M55" s="51"/>
      <c r="N55" s="51"/>
      <c r="O55" s="51"/>
      <c r="P55" s="51"/>
      <c r="Q55" s="51"/>
      <c r="R55" s="51"/>
      <c r="S55" s="51"/>
      <c r="T55" s="51"/>
      <c r="U55" s="51"/>
      <c r="V55" s="51"/>
      <c r="W55" s="51"/>
      <c r="X55" s="51"/>
      <c r="Y55" s="51"/>
      <c r="Z55" s="51"/>
    </row>
    <row r="56" spans="1:26" s="50" customFormat="1" x14ac:dyDescent="0.25">
      <c r="A56" s="49"/>
      <c r="B56" s="48" t="s">
        <v>0</v>
      </c>
      <c r="C56" s="35" t="s">
        <v>6</v>
      </c>
      <c r="D56" s="48" t="s">
        <v>10</v>
      </c>
      <c r="E56" s="48" t="s">
        <v>1</v>
      </c>
      <c r="F56" s="48" t="s">
        <v>7</v>
      </c>
      <c r="G56" s="48" t="s">
        <v>8</v>
      </c>
      <c r="H56" s="51"/>
      <c r="I56" s="51"/>
      <c r="J56" s="51"/>
      <c r="K56" s="51"/>
      <c r="L56" s="51"/>
      <c r="M56" s="51"/>
      <c r="N56" s="51"/>
      <c r="O56" s="51"/>
      <c r="P56" s="51"/>
      <c r="Q56" s="51"/>
      <c r="R56" s="51"/>
      <c r="S56" s="51"/>
      <c r="T56" s="51"/>
      <c r="U56" s="51"/>
      <c r="V56" s="51"/>
      <c r="W56" s="51"/>
      <c r="X56" s="51"/>
      <c r="Y56" s="51"/>
      <c r="Z56" s="51"/>
    </row>
    <row r="57" spans="1:26" s="50" customFormat="1" x14ac:dyDescent="0.25">
      <c r="A57" s="49"/>
      <c r="B57" s="54" t="s">
        <v>31</v>
      </c>
      <c r="C57" s="55" t="s">
        <v>49</v>
      </c>
      <c r="D57" s="18" t="s">
        <v>13</v>
      </c>
      <c r="E57" s="18">
        <v>1</v>
      </c>
      <c r="F57" s="62"/>
      <c r="G57" s="6">
        <f>F57*E57</f>
        <v>0</v>
      </c>
      <c r="H57" s="51"/>
      <c r="I57" s="51"/>
      <c r="J57" s="51"/>
      <c r="K57" s="51"/>
      <c r="L57" s="51"/>
      <c r="M57" s="51"/>
      <c r="N57" s="51"/>
      <c r="O57" s="51"/>
      <c r="P57" s="51"/>
      <c r="Q57" s="51"/>
      <c r="R57" s="51"/>
      <c r="S57" s="51"/>
      <c r="T57" s="51"/>
      <c r="U57" s="51"/>
      <c r="V57" s="51"/>
      <c r="W57" s="51"/>
      <c r="X57" s="51"/>
      <c r="Y57" s="51"/>
      <c r="Z57" s="51"/>
    </row>
    <row r="58" spans="1:26" x14ac:dyDescent="0.25">
      <c r="B58" s="18" t="s">
        <v>32</v>
      </c>
      <c r="C58" s="19" t="s">
        <v>50</v>
      </c>
      <c r="D58" s="18" t="s">
        <v>4</v>
      </c>
      <c r="E58" s="18">
        <v>10</v>
      </c>
      <c r="F58" s="63"/>
      <c r="G58" s="6">
        <f>F58*E58</f>
        <v>0</v>
      </c>
    </row>
    <row r="59" spans="1:26" s="50" customFormat="1" x14ac:dyDescent="0.25">
      <c r="A59" s="49"/>
      <c r="B59" s="78" t="s">
        <v>35</v>
      </c>
      <c r="C59" s="78"/>
      <c r="D59" s="78"/>
      <c r="E59" s="78"/>
      <c r="F59" s="78"/>
      <c r="G59" s="13">
        <f>SUM(G57:G58)</f>
        <v>0</v>
      </c>
      <c r="H59" s="51"/>
      <c r="I59" s="51"/>
      <c r="J59" s="51"/>
      <c r="K59" s="51"/>
      <c r="L59" s="51"/>
      <c r="M59" s="51"/>
      <c r="N59" s="51"/>
      <c r="O59" s="51"/>
      <c r="P59" s="51"/>
      <c r="Q59" s="51"/>
      <c r="R59" s="51"/>
      <c r="S59" s="51"/>
      <c r="T59" s="51"/>
      <c r="U59" s="51"/>
      <c r="V59" s="51"/>
      <c r="W59" s="51"/>
      <c r="X59" s="51"/>
      <c r="Y59" s="51"/>
    </row>
    <row r="60" spans="1:26" s="50" customFormat="1" x14ac:dyDescent="0.25">
      <c r="A60" s="49"/>
      <c r="B60" s="78" t="s">
        <v>9</v>
      </c>
      <c r="C60" s="78"/>
      <c r="D60" s="78"/>
      <c r="E60" s="78"/>
      <c r="F60" s="36">
        <v>0.19</v>
      </c>
      <c r="G60" s="13">
        <f>G59*F60</f>
        <v>0</v>
      </c>
      <c r="H60" s="51"/>
      <c r="I60" s="51"/>
      <c r="J60" s="51"/>
      <c r="K60" s="51"/>
      <c r="L60" s="51"/>
      <c r="M60" s="51"/>
      <c r="N60" s="51"/>
      <c r="O60" s="51"/>
      <c r="P60" s="51"/>
      <c r="Q60" s="51"/>
      <c r="R60" s="51"/>
      <c r="S60" s="51"/>
      <c r="T60" s="51"/>
      <c r="U60" s="51"/>
      <c r="V60" s="51"/>
      <c r="W60" s="51"/>
      <c r="X60" s="51"/>
      <c r="Y60" s="51"/>
    </row>
    <row r="61" spans="1:26" s="50" customFormat="1" x14ac:dyDescent="0.25">
      <c r="A61" s="49"/>
      <c r="B61" s="78" t="s">
        <v>36</v>
      </c>
      <c r="C61" s="78"/>
      <c r="D61" s="78"/>
      <c r="E61" s="78"/>
      <c r="F61" s="78"/>
      <c r="G61" s="67">
        <f>SUM(G59:G60)</f>
        <v>0</v>
      </c>
      <c r="H61" s="51"/>
      <c r="I61" s="51"/>
      <c r="J61" s="51"/>
      <c r="K61" s="51"/>
      <c r="L61" s="51"/>
      <c r="M61" s="51"/>
      <c r="N61" s="51"/>
      <c r="O61" s="51"/>
      <c r="P61" s="51"/>
      <c r="Q61" s="51"/>
      <c r="R61" s="51"/>
      <c r="S61" s="51"/>
      <c r="T61" s="51"/>
      <c r="U61" s="51"/>
      <c r="V61" s="51"/>
      <c r="W61" s="51"/>
      <c r="X61" s="51"/>
      <c r="Y61" s="51"/>
    </row>
    <row r="62" spans="1:26" s="50" customFormat="1" x14ac:dyDescent="0.25">
      <c r="A62" s="49"/>
      <c r="H62" s="51"/>
      <c r="I62" s="51"/>
      <c r="J62" s="51"/>
      <c r="K62" s="51"/>
      <c r="L62" s="51"/>
      <c r="M62" s="51"/>
      <c r="N62" s="51"/>
      <c r="O62" s="51"/>
      <c r="P62" s="51"/>
      <c r="Q62" s="51"/>
      <c r="R62" s="51"/>
      <c r="S62" s="51"/>
      <c r="T62" s="51"/>
      <c r="U62" s="51"/>
      <c r="V62" s="51"/>
      <c r="W62" s="51"/>
      <c r="X62" s="51"/>
      <c r="Y62" s="51"/>
    </row>
    <row r="63" spans="1:26" s="50" customFormat="1" x14ac:dyDescent="0.25">
      <c r="A63" s="49"/>
      <c r="B63" s="77" t="s">
        <v>134</v>
      </c>
      <c r="C63" s="77"/>
      <c r="D63" s="77"/>
      <c r="E63" s="77"/>
      <c r="F63" s="77"/>
      <c r="G63" s="77"/>
      <c r="H63" s="51"/>
      <c r="I63" s="51"/>
      <c r="J63" s="51"/>
      <c r="K63" s="51"/>
      <c r="L63" s="51"/>
      <c r="M63" s="51"/>
      <c r="N63" s="51"/>
      <c r="O63" s="51"/>
      <c r="P63" s="51"/>
      <c r="Q63" s="51"/>
      <c r="R63" s="51"/>
      <c r="S63" s="51"/>
      <c r="T63" s="51"/>
      <c r="U63" s="51"/>
      <c r="V63" s="51"/>
      <c r="W63" s="51"/>
      <c r="X63" s="51"/>
      <c r="Y63" s="51"/>
    </row>
    <row r="64" spans="1:26" s="50" customFormat="1" x14ac:dyDescent="0.25">
      <c r="A64" s="49"/>
      <c r="B64" s="38" t="s">
        <v>0</v>
      </c>
      <c r="C64" s="38" t="s">
        <v>6</v>
      </c>
      <c r="D64" s="38" t="s">
        <v>10</v>
      </c>
      <c r="E64" s="38" t="s">
        <v>1</v>
      </c>
      <c r="F64" s="38" t="s">
        <v>7</v>
      </c>
      <c r="G64" s="38" t="s">
        <v>8</v>
      </c>
      <c r="H64" s="51"/>
      <c r="I64" s="51"/>
      <c r="J64" s="51"/>
      <c r="K64" s="51"/>
      <c r="L64" s="51"/>
      <c r="M64" s="51"/>
      <c r="N64" s="51"/>
      <c r="O64" s="51"/>
      <c r="P64" s="51"/>
      <c r="Q64" s="51"/>
      <c r="R64" s="51"/>
      <c r="S64" s="51"/>
      <c r="T64" s="51"/>
      <c r="U64" s="51"/>
      <c r="V64" s="51"/>
      <c r="W64" s="51"/>
      <c r="X64" s="51"/>
      <c r="Y64" s="51"/>
    </row>
    <row r="65" spans="1:25" s="50" customFormat="1" x14ac:dyDescent="0.25">
      <c r="A65" s="49"/>
      <c r="B65" s="34" t="s">
        <v>135</v>
      </c>
      <c r="C65" s="33" t="s">
        <v>136</v>
      </c>
      <c r="D65" s="34" t="s">
        <v>137</v>
      </c>
      <c r="E65" s="34">
        <v>1</v>
      </c>
      <c r="F65" s="63"/>
      <c r="G65" s="17">
        <f>F65*E65</f>
        <v>0</v>
      </c>
      <c r="H65" s="51"/>
      <c r="I65" s="51"/>
      <c r="J65" s="51"/>
      <c r="K65" s="51"/>
      <c r="L65" s="51"/>
      <c r="M65" s="51"/>
      <c r="N65" s="51"/>
      <c r="O65" s="51"/>
      <c r="P65" s="51"/>
      <c r="Q65" s="51"/>
      <c r="R65" s="51"/>
      <c r="S65" s="51"/>
      <c r="T65" s="51"/>
      <c r="U65" s="51"/>
      <c r="V65" s="51"/>
      <c r="W65" s="51"/>
      <c r="X65" s="51"/>
      <c r="Y65" s="51"/>
    </row>
    <row r="66" spans="1:25" s="50" customFormat="1" ht="15" customHeight="1" x14ac:dyDescent="0.25">
      <c r="A66" s="49"/>
      <c r="B66" s="34" t="s">
        <v>138</v>
      </c>
      <c r="C66" s="33" t="s">
        <v>139</v>
      </c>
      <c r="D66" s="34" t="s">
        <v>2</v>
      </c>
      <c r="E66" s="32">
        <v>1.5</v>
      </c>
      <c r="F66" s="63"/>
      <c r="G66" s="17">
        <f>F66*E66</f>
        <v>0</v>
      </c>
      <c r="H66" s="51"/>
      <c r="I66" s="52"/>
      <c r="J66" s="51"/>
      <c r="K66" s="51"/>
      <c r="L66" s="51"/>
      <c r="M66" s="51"/>
      <c r="N66" s="51"/>
      <c r="O66" s="51"/>
      <c r="P66" s="51"/>
      <c r="Q66" s="51"/>
      <c r="R66" s="51"/>
      <c r="S66" s="51"/>
      <c r="T66" s="51"/>
      <c r="U66" s="51"/>
      <c r="V66" s="51"/>
      <c r="W66" s="51"/>
      <c r="X66" s="51"/>
      <c r="Y66" s="51"/>
    </row>
    <row r="67" spans="1:25" s="53" customFormat="1" ht="15" customHeight="1" x14ac:dyDescent="0.25">
      <c r="B67" s="78" t="s">
        <v>140</v>
      </c>
      <c r="C67" s="78"/>
      <c r="D67" s="78"/>
      <c r="E67" s="78"/>
      <c r="F67" s="78"/>
      <c r="G67" s="31">
        <f>SUM(G65:G66)</f>
        <v>0</v>
      </c>
    </row>
    <row r="68" spans="1:25" s="53" customFormat="1" ht="15" customHeight="1" x14ac:dyDescent="0.25">
      <c r="B68" s="79" t="s">
        <v>11</v>
      </c>
      <c r="C68" s="80"/>
      <c r="D68" s="80"/>
      <c r="E68" s="81"/>
      <c r="F68" s="36">
        <v>0.12</v>
      </c>
      <c r="G68" s="31">
        <f>G67*F68</f>
        <v>0</v>
      </c>
    </row>
    <row r="69" spans="1:25" s="39" customFormat="1" ht="15" customHeight="1" x14ac:dyDescent="0.25">
      <c r="B69" s="79" t="s">
        <v>12</v>
      </c>
      <c r="C69" s="80"/>
      <c r="D69" s="80"/>
      <c r="E69" s="81" t="s">
        <v>12</v>
      </c>
      <c r="F69" s="36">
        <v>0.08</v>
      </c>
      <c r="G69" s="31">
        <f>G67*F69</f>
        <v>0</v>
      </c>
    </row>
    <row r="70" spans="1:25" s="39" customFormat="1" ht="15" customHeight="1" x14ac:dyDescent="0.25">
      <c r="B70" s="78" t="s">
        <v>141</v>
      </c>
      <c r="C70" s="78"/>
      <c r="D70" s="78"/>
      <c r="E70" s="78"/>
      <c r="F70" s="78"/>
      <c r="G70" s="65">
        <f>SUM(G67:G69)</f>
        <v>0</v>
      </c>
    </row>
    <row r="71" spans="1:25" s="39" customFormat="1" ht="15" customHeight="1" x14ac:dyDescent="0.25">
      <c r="B71" s="37"/>
      <c r="C71" s="43"/>
      <c r="D71" s="37"/>
      <c r="E71" s="37"/>
      <c r="F71" s="37"/>
      <c r="G71" s="42"/>
    </row>
    <row r="72" spans="1:25" ht="15" customHeight="1" x14ac:dyDescent="0.25">
      <c r="B72" s="82" t="s">
        <v>142</v>
      </c>
      <c r="C72" s="83"/>
      <c r="D72" s="83"/>
      <c r="E72" s="83"/>
      <c r="F72" s="83"/>
      <c r="G72" s="84"/>
    </row>
    <row r="73" spans="1:25" ht="15" customHeight="1" x14ac:dyDescent="0.25">
      <c r="B73" s="38" t="s">
        <v>0</v>
      </c>
      <c r="C73" s="38" t="s">
        <v>6</v>
      </c>
      <c r="D73" s="38" t="s">
        <v>10</v>
      </c>
      <c r="E73" s="38" t="s">
        <v>1</v>
      </c>
      <c r="F73" s="38" t="s">
        <v>7</v>
      </c>
      <c r="G73" s="38" t="s">
        <v>8</v>
      </c>
    </row>
    <row r="74" spans="1:25" ht="15" customHeight="1" x14ac:dyDescent="0.25">
      <c r="B74" s="34" t="s">
        <v>147</v>
      </c>
      <c r="C74" s="19" t="s">
        <v>148</v>
      </c>
      <c r="D74" s="18" t="s">
        <v>5</v>
      </c>
      <c r="E74" s="18">
        <v>3</v>
      </c>
      <c r="F74" s="62"/>
      <c r="G74" s="6">
        <f>F74*E74</f>
        <v>0</v>
      </c>
    </row>
    <row r="75" spans="1:25" ht="15" customHeight="1" x14ac:dyDescent="0.25">
      <c r="B75" s="34" t="s">
        <v>149</v>
      </c>
      <c r="C75" s="19" t="s">
        <v>150</v>
      </c>
      <c r="D75" s="34" t="s">
        <v>137</v>
      </c>
      <c r="E75" s="34">
        <v>1</v>
      </c>
      <c r="F75" s="63"/>
      <c r="G75" s="17">
        <f>F75*E75</f>
        <v>0</v>
      </c>
    </row>
    <row r="76" spans="1:25" ht="15" customHeight="1" x14ac:dyDescent="0.25">
      <c r="B76" s="34" t="s">
        <v>151</v>
      </c>
      <c r="C76" s="19" t="s">
        <v>152</v>
      </c>
      <c r="D76" s="34" t="s">
        <v>2</v>
      </c>
      <c r="E76" s="32">
        <v>1.5</v>
      </c>
      <c r="F76" s="63"/>
      <c r="G76" s="17">
        <f>F76*E76</f>
        <v>0</v>
      </c>
    </row>
    <row r="77" spans="1:25" ht="15" customHeight="1" x14ac:dyDescent="0.25">
      <c r="B77" s="78" t="s">
        <v>153</v>
      </c>
      <c r="C77" s="78"/>
      <c r="D77" s="78"/>
      <c r="E77" s="78"/>
      <c r="F77" s="78"/>
      <c r="G77" s="31">
        <f>SUM(G74:G76)</f>
        <v>0</v>
      </c>
    </row>
    <row r="78" spans="1:25" ht="15" customHeight="1" x14ac:dyDescent="0.25">
      <c r="B78" s="79" t="s">
        <v>11</v>
      </c>
      <c r="C78" s="80"/>
      <c r="D78" s="80"/>
      <c r="E78" s="81"/>
      <c r="F78" s="36">
        <v>0.12</v>
      </c>
      <c r="G78" s="31">
        <f>G77*F78</f>
        <v>0</v>
      </c>
    </row>
    <row r="79" spans="1:25" ht="15" customHeight="1" x14ac:dyDescent="0.25">
      <c r="B79" s="79" t="s">
        <v>12</v>
      </c>
      <c r="C79" s="80"/>
      <c r="D79" s="80"/>
      <c r="E79" s="81" t="s">
        <v>12</v>
      </c>
      <c r="F79" s="36">
        <v>0.08</v>
      </c>
      <c r="G79" s="31">
        <f>G77*F79</f>
        <v>0</v>
      </c>
    </row>
    <row r="80" spans="1:25" ht="15" customHeight="1" x14ac:dyDescent="0.25">
      <c r="B80" s="78" t="s">
        <v>154</v>
      </c>
      <c r="C80" s="78"/>
      <c r="D80" s="78"/>
      <c r="E80" s="78"/>
      <c r="F80" s="78"/>
      <c r="G80" s="66">
        <f>SUM(G77:G79)</f>
        <v>0</v>
      </c>
      <c r="I80" s="60"/>
    </row>
    <row r="82" spans="2:7" s="39" customFormat="1" ht="15" customHeight="1" x14ac:dyDescent="0.25">
      <c r="B82" s="82" t="s">
        <v>142</v>
      </c>
      <c r="C82" s="83"/>
      <c r="D82" s="83"/>
      <c r="E82" s="83"/>
      <c r="F82" s="83"/>
      <c r="G82" s="84"/>
    </row>
    <row r="83" spans="2:7" s="39" customFormat="1" ht="15" customHeight="1" x14ac:dyDescent="0.25">
      <c r="B83" s="64" t="s">
        <v>0</v>
      </c>
      <c r="C83" s="64" t="s">
        <v>6</v>
      </c>
      <c r="D83" s="64" t="s">
        <v>10</v>
      </c>
      <c r="E83" s="64" t="s">
        <v>1</v>
      </c>
      <c r="F83" s="64" t="s">
        <v>7</v>
      </c>
      <c r="G83" s="64" t="s">
        <v>8</v>
      </c>
    </row>
    <row r="84" spans="2:7" s="39" customFormat="1" ht="15" customHeight="1" x14ac:dyDescent="0.25">
      <c r="B84" s="69" t="s">
        <v>143</v>
      </c>
      <c r="C84" s="19" t="s">
        <v>144</v>
      </c>
      <c r="D84" s="34" t="s">
        <v>137</v>
      </c>
      <c r="E84" s="34">
        <v>1</v>
      </c>
      <c r="F84" s="63"/>
      <c r="G84" s="17">
        <f>F84*E84</f>
        <v>0</v>
      </c>
    </row>
    <row r="85" spans="2:7" s="39" customFormat="1" ht="15" customHeight="1" x14ac:dyDescent="0.25">
      <c r="B85" s="69" t="s">
        <v>145</v>
      </c>
      <c r="C85" s="19" t="s">
        <v>146</v>
      </c>
      <c r="D85" s="34" t="s">
        <v>2</v>
      </c>
      <c r="E85" s="32">
        <v>1.5</v>
      </c>
      <c r="F85" s="63"/>
      <c r="G85" s="17">
        <f>F85*E85</f>
        <v>0</v>
      </c>
    </row>
    <row r="86" spans="2:7" s="39" customFormat="1" ht="15" customHeight="1" x14ac:dyDescent="0.25">
      <c r="B86" s="79" t="s">
        <v>153</v>
      </c>
      <c r="C86" s="80"/>
      <c r="D86" s="80"/>
      <c r="E86" s="80"/>
      <c r="F86" s="81"/>
      <c r="G86" s="31">
        <f>SUM(G84:G85)</f>
        <v>0</v>
      </c>
    </row>
    <row r="87" spans="2:7" s="39" customFormat="1" ht="15" customHeight="1" x14ac:dyDescent="0.25">
      <c r="B87" s="79" t="s">
        <v>9</v>
      </c>
      <c r="C87" s="80"/>
      <c r="D87" s="80"/>
      <c r="E87" s="81"/>
      <c r="F87" s="36">
        <v>0.19</v>
      </c>
      <c r="G87" s="31">
        <f>G86*F87</f>
        <v>0</v>
      </c>
    </row>
    <row r="88" spans="2:7" s="39" customFormat="1" ht="15" customHeight="1" x14ac:dyDescent="0.25">
      <c r="B88" s="79" t="s">
        <v>154</v>
      </c>
      <c r="C88" s="80"/>
      <c r="D88" s="80"/>
      <c r="E88" s="80"/>
      <c r="F88" s="81"/>
      <c r="G88" s="66">
        <f>SUM(G86:G87)</f>
        <v>0</v>
      </c>
    </row>
    <row r="89" spans="2:7" s="39" customFormat="1" ht="15" customHeight="1" x14ac:dyDescent="0.25">
      <c r="C89" s="9"/>
    </row>
    <row r="90" spans="2:7" ht="15" customHeight="1" x14ac:dyDescent="0.25">
      <c r="B90" s="77" t="s">
        <v>69</v>
      </c>
      <c r="C90" s="77"/>
      <c r="D90" s="77"/>
      <c r="E90" s="77"/>
      <c r="F90" s="77"/>
      <c r="G90" s="77"/>
    </row>
    <row r="91" spans="2:7" s="39" customFormat="1" ht="15" customHeight="1" x14ac:dyDescent="0.25">
      <c r="B91" s="77" t="s">
        <v>171</v>
      </c>
      <c r="C91" s="77"/>
      <c r="D91" s="77"/>
      <c r="E91" s="77"/>
      <c r="F91" s="77"/>
      <c r="G91" s="77"/>
    </row>
    <row r="92" spans="2:7" ht="15" customHeight="1" x14ac:dyDescent="0.25">
      <c r="B92" s="48" t="s">
        <v>0</v>
      </c>
      <c r="C92" s="35" t="s">
        <v>6</v>
      </c>
      <c r="D92" s="48" t="s">
        <v>10</v>
      </c>
      <c r="E92" s="48" t="s">
        <v>1</v>
      </c>
      <c r="F92" s="48" t="s">
        <v>7</v>
      </c>
      <c r="G92" s="48" t="s">
        <v>8</v>
      </c>
    </row>
    <row r="93" spans="2:7" ht="15" customHeight="1" x14ac:dyDescent="0.25">
      <c r="B93" s="18" t="s">
        <v>71</v>
      </c>
      <c r="C93" s="20" t="s">
        <v>72</v>
      </c>
      <c r="D93" s="18" t="s">
        <v>73</v>
      </c>
      <c r="E93" s="18">
        <v>1</v>
      </c>
      <c r="F93" s="6">
        <v>174011</v>
      </c>
      <c r="G93" s="6">
        <f t="shared" ref="G93:G100" si="4">F93*E93</f>
        <v>174011</v>
      </c>
    </row>
    <row r="94" spans="2:7" ht="15" customHeight="1" x14ac:dyDescent="0.25">
      <c r="B94" s="18" t="s">
        <v>74</v>
      </c>
      <c r="C94" s="20" t="s">
        <v>75</v>
      </c>
      <c r="D94" s="18" t="s">
        <v>73</v>
      </c>
      <c r="E94" s="18">
        <v>1</v>
      </c>
      <c r="F94" s="6">
        <v>362818</v>
      </c>
      <c r="G94" s="6">
        <f t="shared" si="4"/>
        <v>362818</v>
      </c>
    </row>
    <row r="95" spans="2:7" ht="15" customHeight="1" x14ac:dyDescent="0.25">
      <c r="B95" s="18" t="s">
        <v>76</v>
      </c>
      <c r="C95" s="20" t="s">
        <v>77</v>
      </c>
      <c r="D95" s="18" t="s">
        <v>73</v>
      </c>
      <c r="E95" s="18">
        <v>1</v>
      </c>
      <c r="F95" s="6">
        <v>1757562.4500000002</v>
      </c>
      <c r="G95" s="6">
        <f t="shared" si="4"/>
        <v>1757562.4500000002</v>
      </c>
    </row>
    <row r="96" spans="2:7" ht="15" customHeight="1" x14ac:dyDescent="0.25">
      <c r="B96" s="18" t="s">
        <v>78</v>
      </c>
      <c r="C96" s="20" t="s">
        <v>79</v>
      </c>
      <c r="D96" s="18" t="s">
        <v>73</v>
      </c>
      <c r="E96" s="18">
        <v>1</v>
      </c>
      <c r="F96" s="6">
        <v>290017</v>
      </c>
      <c r="G96" s="6">
        <f t="shared" si="4"/>
        <v>290017</v>
      </c>
    </row>
    <row r="97" spans="2:7" ht="15" customHeight="1" x14ac:dyDescent="0.25">
      <c r="B97" s="18" t="s">
        <v>80</v>
      </c>
      <c r="C97" s="20" t="s">
        <v>81</v>
      </c>
      <c r="D97" s="18" t="s">
        <v>73</v>
      </c>
      <c r="E97" s="18">
        <v>1</v>
      </c>
      <c r="F97" s="6">
        <v>1029401.1000000001</v>
      </c>
      <c r="G97" s="6">
        <f t="shared" si="4"/>
        <v>1029401.1000000001</v>
      </c>
    </row>
    <row r="98" spans="2:7" ht="15" customHeight="1" x14ac:dyDescent="0.25">
      <c r="B98" s="18" t="s">
        <v>82</v>
      </c>
      <c r="C98" s="20" t="s">
        <v>83</v>
      </c>
      <c r="D98" s="18" t="s">
        <v>73</v>
      </c>
      <c r="E98" s="18">
        <v>1</v>
      </c>
      <c r="F98" s="6">
        <v>945138.01199999999</v>
      </c>
      <c r="G98" s="6">
        <f t="shared" si="4"/>
        <v>945138.01199999999</v>
      </c>
    </row>
    <row r="99" spans="2:7" ht="15" customHeight="1" x14ac:dyDescent="0.25">
      <c r="B99" s="18" t="s">
        <v>84</v>
      </c>
      <c r="C99" s="20" t="s">
        <v>85</v>
      </c>
      <c r="D99" s="18" t="s">
        <v>86</v>
      </c>
      <c r="E99" s="18">
        <v>1</v>
      </c>
      <c r="F99" s="6">
        <v>269544.91200000007</v>
      </c>
      <c r="G99" s="6">
        <f t="shared" si="4"/>
        <v>269544.91200000007</v>
      </c>
    </row>
    <row r="100" spans="2:7" ht="15" customHeight="1" x14ac:dyDescent="0.25">
      <c r="B100" s="18" t="s">
        <v>87</v>
      </c>
      <c r="C100" s="20" t="s">
        <v>88</v>
      </c>
      <c r="D100" s="18" t="s">
        <v>86</v>
      </c>
      <c r="E100" s="18">
        <v>1</v>
      </c>
      <c r="F100" s="6">
        <v>5212.1399642502438</v>
      </c>
      <c r="G100" s="6">
        <f t="shared" si="4"/>
        <v>5212.1399642502438</v>
      </c>
    </row>
    <row r="101" spans="2:7" ht="15" customHeight="1" x14ac:dyDescent="0.25">
      <c r="B101" s="78" t="s">
        <v>69</v>
      </c>
      <c r="C101" s="78"/>
      <c r="D101" s="78"/>
      <c r="E101" s="78"/>
      <c r="F101" s="78"/>
      <c r="G101" s="13">
        <f>SUM(G93:G100)</f>
        <v>4833704.6139642503</v>
      </c>
    </row>
    <row r="102" spans="2:7" ht="15" customHeight="1" x14ac:dyDescent="0.25">
      <c r="B102" s="78" t="s">
        <v>11</v>
      </c>
      <c r="C102" s="78"/>
      <c r="D102" s="78"/>
      <c r="E102" s="78"/>
      <c r="F102" s="36">
        <v>0.12</v>
      </c>
      <c r="G102" s="13">
        <f>G101*F102</f>
        <v>580044.55367570999</v>
      </c>
    </row>
    <row r="103" spans="2:7" ht="15" customHeight="1" x14ac:dyDescent="0.25">
      <c r="B103" s="78" t="s">
        <v>12</v>
      </c>
      <c r="C103" s="78"/>
      <c r="D103" s="78"/>
      <c r="E103" s="78" t="s">
        <v>12</v>
      </c>
      <c r="F103" s="36">
        <v>0.08</v>
      </c>
      <c r="G103" s="13">
        <f>G101*F103</f>
        <v>386696.36911714001</v>
      </c>
    </row>
    <row r="104" spans="2:7" ht="15" customHeight="1" x14ac:dyDescent="0.25">
      <c r="B104" s="78" t="s">
        <v>69</v>
      </c>
      <c r="C104" s="78"/>
      <c r="D104" s="78"/>
      <c r="E104" s="78"/>
      <c r="F104" s="78"/>
      <c r="G104" s="67">
        <f>SUM(G101:G103)</f>
        <v>5800445.5367571004</v>
      </c>
    </row>
    <row r="105" spans="2:7" s="41" customFormat="1" ht="5.0999999999999996" customHeight="1" x14ac:dyDescent="0.25">
      <c r="B105" s="37"/>
      <c r="C105" s="37"/>
      <c r="D105" s="37"/>
      <c r="E105" s="37"/>
      <c r="F105" s="37"/>
      <c r="G105" s="56"/>
    </row>
    <row r="106" spans="2:7" s="39" customFormat="1" ht="15" customHeight="1" x14ac:dyDescent="0.25">
      <c r="B106" s="77" t="s">
        <v>172</v>
      </c>
      <c r="C106" s="77"/>
      <c r="D106" s="77"/>
      <c r="E106" s="77"/>
      <c r="F106" s="77"/>
      <c r="G106" s="77"/>
    </row>
    <row r="107" spans="2:7" ht="15" customHeight="1" x14ac:dyDescent="0.25">
      <c r="B107" s="57" t="s">
        <v>0</v>
      </c>
      <c r="C107" s="58" t="s">
        <v>6</v>
      </c>
      <c r="D107" s="57" t="s">
        <v>10</v>
      </c>
      <c r="E107" s="57" t="s">
        <v>1</v>
      </c>
      <c r="F107" s="57" t="s">
        <v>7</v>
      </c>
      <c r="G107" s="57" t="s">
        <v>8</v>
      </c>
    </row>
    <row r="108" spans="2:7" ht="15" customHeight="1" x14ac:dyDescent="0.25">
      <c r="B108" s="18" t="s">
        <v>90</v>
      </c>
      <c r="C108" s="20" t="s">
        <v>91</v>
      </c>
      <c r="D108" s="29" t="s">
        <v>92</v>
      </c>
      <c r="E108" s="29">
        <v>1</v>
      </c>
      <c r="F108" s="6">
        <v>2721428.5694999998</v>
      </c>
      <c r="G108" s="7">
        <f>F108*E108</f>
        <v>2721428.5694999998</v>
      </c>
    </row>
    <row r="109" spans="2:7" ht="15" customHeight="1" x14ac:dyDescent="0.25">
      <c r="B109" s="78" t="s">
        <v>69</v>
      </c>
      <c r="C109" s="78"/>
      <c r="D109" s="78"/>
      <c r="E109" s="78"/>
      <c r="F109" s="78"/>
      <c r="G109" s="13">
        <f>SUM(G108)</f>
        <v>2721428.5694999998</v>
      </c>
    </row>
    <row r="110" spans="2:7" ht="15" customHeight="1" x14ac:dyDescent="0.25">
      <c r="B110" s="78" t="s">
        <v>9</v>
      </c>
      <c r="C110" s="78"/>
      <c r="D110" s="78"/>
      <c r="E110" s="78"/>
      <c r="F110" s="36">
        <v>0.19</v>
      </c>
      <c r="G110" s="13">
        <f>G109*F110</f>
        <v>517071.42820499995</v>
      </c>
    </row>
    <row r="111" spans="2:7" ht="15" customHeight="1" x14ac:dyDescent="0.25">
      <c r="B111" s="78" t="s">
        <v>69</v>
      </c>
      <c r="C111" s="78"/>
      <c r="D111" s="78"/>
      <c r="E111" s="78"/>
      <c r="F111" s="78"/>
      <c r="G111" s="67">
        <f>SUM(G109:G110)</f>
        <v>3238499.9977049995</v>
      </c>
    </row>
    <row r="113" spans="2:11" ht="15" customHeight="1" x14ac:dyDescent="0.25">
      <c r="B113" s="73" t="s">
        <v>173</v>
      </c>
      <c r="C113" s="73"/>
      <c r="D113" s="73"/>
      <c r="E113" s="73"/>
      <c r="F113" s="73"/>
      <c r="G113" s="73"/>
    </row>
    <row r="114" spans="2:11" ht="15" customHeight="1" x14ac:dyDescent="0.25">
      <c r="B114" s="88" t="s">
        <v>93</v>
      </c>
      <c r="C114" s="89"/>
      <c r="D114" s="89"/>
      <c r="E114" s="89"/>
      <c r="F114" s="89"/>
      <c r="G114" s="90"/>
    </row>
    <row r="115" spans="2:11" ht="15" customHeight="1" x14ac:dyDescent="0.25">
      <c r="B115" s="24" t="s">
        <v>0</v>
      </c>
      <c r="C115" s="24" t="s">
        <v>6</v>
      </c>
      <c r="D115" s="25" t="s">
        <v>10</v>
      </c>
      <c r="E115" s="25" t="s">
        <v>70</v>
      </c>
      <c r="F115" s="26" t="s">
        <v>7</v>
      </c>
      <c r="G115" s="26" t="s">
        <v>8</v>
      </c>
    </row>
    <row r="116" spans="2:11" ht="30" x14ac:dyDescent="0.25">
      <c r="B116" s="18" t="s">
        <v>94</v>
      </c>
      <c r="C116" s="20" t="s">
        <v>95</v>
      </c>
      <c r="D116" s="18" t="s">
        <v>96</v>
      </c>
      <c r="E116" s="18">
        <v>10</v>
      </c>
      <c r="F116" s="6">
        <v>269544.91200000007</v>
      </c>
      <c r="G116" s="7">
        <f>F116*E116</f>
        <v>2695449.1200000006</v>
      </c>
    </row>
    <row r="117" spans="2:11" ht="15" customHeight="1" x14ac:dyDescent="0.25">
      <c r="B117" s="18" t="s">
        <v>97</v>
      </c>
      <c r="C117" s="59" t="s">
        <v>98</v>
      </c>
      <c r="D117" s="18" t="s">
        <v>96</v>
      </c>
      <c r="E117" s="18">
        <v>10</v>
      </c>
      <c r="F117" s="6">
        <v>12352.13996425024</v>
      </c>
      <c r="G117" s="7">
        <f t="shared" ref="G117:G123" si="5">F117*E117</f>
        <v>123521.39964250239</v>
      </c>
      <c r="I117" s="39"/>
    </row>
    <row r="118" spans="2:11" ht="15" customHeight="1" x14ac:dyDescent="0.25">
      <c r="B118" s="18" t="s">
        <v>99</v>
      </c>
      <c r="C118" s="59" t="s">
        <v>174</v>
      </c>
      <c r="D118" s="18" t="s">
        <v>96</v>
      </c>
      <c r="E118" s="72">
        <v>1</v>
      </c>
      <c r="F118" s="70">
        <v>143672.99166343166</v>
      </c>
      <c r="G118" s="71">
        <f t="shared" si="5"/>
        <v>143672.99166343166</v>
      </c>
      <c r="I118" s="60"/>
      <c r="J118" s="60"/>
    </row>
    <row r="119" spans="2:11" ht="15" customHeight="1" x14ac:dyDescent="0.25">
      <c r="B119" s="18" t="s">
        <v>100</v>
      </c>
      <c r="C119" s="59" t="s">
        <v>175</v>
      </c>
      <c r="D119" s="18" t="s">
        <v>96</v>
      </c>
      <c r="E119" s="72">
        <v>1</v>
      </c>
      <c r="F119" s="70">
        <v>31651.303526395826</v>
      </c>
      <c r="G119" s="71">
        <f t="shared" si="5"/>
        <v>31651.303526395826</v>
      </c>
      <c r="I119" s="60"/>
      <c r="J119" s="60"/>
      <c r="K119" s="39"/>
    </row>
    <row r="120" spans="2:11" ht="15" customHeight="1" x14ac:dyDescent="0.25">
      <c r="B120" s="18" t="s">
        <v>101</v>
      </c>
      <c r="C120" s="59" t="s">
        <v>176</v>
      </c>
      <c r="D120" s="18" t="s">
        <v>92</v>
      </c>
      <c r="E120" s="72">
        <v>1</v>
      </c>
      <c r="F120" s="70">
        <v>18194.190179725545</v>
      </c>
      <c r="G120" s="71">
        <f t="shared" si="5"/>
        <v>18194.190179725545</v>
      </c>
      <c r="I120" s="60"/>
      <c r="J120" s="60"/>
      <c r="K120" s="39"/>
    </row>
    <row r="121" spans="2:11" ht="15" customHeight="1" x14ac:dyDescent="0.25">
      <c r="B121" s="18" t="s">
        <v>102</v>
      </c>
      <c r="C121" s="20" t="s">
        <v>103</v>
      </c>
      <c r="D121" s="18" t="s">
        <v>92</v>
      </c>
      <c r="E121" s="18">
        <v>1</v>
      </c>
      <c r="F121" s="6">
        <v>1757562.4500000002</v>
      </c>
      <c r="G121" s="7">
        <f t="shared" si="5"/>
        <v>1757562.4500000002</v>
      </c>
      <c r="I121" s="39"/>
    </row>
    <row r="122" spans="2:11" ht="30" x14ac:dyDescent="0.25">
      <c r="B122" s="18" t="s">
        <v>104</v>
      </c>
      <c r="C122" s="20" t="s">
        <v>105</v>
      </c>
      <c r="D122" s="18" t="s">
        <v>92</v>
      </c>
      <c r="E122" s="18">
        <v>1</v>
      </c>
      <c r="F122" s="6">
        <v>1429401.1</v>
      </c>
      <c r="G122" s="7">
        <f t="shared" si="5"/>
        <v>1429401.1</v>
      </c>
      <c r="I122" s="39"/>
    </row>
    <row r="123" spans="2:11" ht="15" customHeight="1" x14ac:dyDescent="0.25">
      <c r="B123" s="18" t="s">
        <v>106</v>
      </c>
      <c r="C123" s="20" t="s">
        <v>107</v>
      </c>
      <c r="D123" s="18" t="s">
        <v>92</v>
      </c>
      <c r="E123" s="18">
        <v>1</v>
      </c>
      <c r="F123" s="6">
        <v>290017</v>
      </c>
      <c r="G123" s="7">
        <f t="shared" si="5"/>
        <v>290017</v>
      </c>
      <c r="I123" s="39"/>
    </row>
    <row r="124" spans="2:11" ht="15" customHeight="1" x14ac:dyDescent="0.25">
      <c r="B124" s="87" t="s">
        <v>108</v>
      </c>
      <c r="C124" s="87"/>
      <c r="D124" s="87"/>
      <c r="E124" s="87"/>
      <c r="F124" s="87"/>
      <c r="G124" s="30">
        <f>SUM(G116:G123)</f>
        <v>6489469.5550120566</v>
      </c>
    </row>
    <row r="125" spans="2:11" ht="15" customHeight="1" x14ac:dyDescent="0.25">
      <c r="B125" s="87" t="s">
        <v>11</v>
      </c>
      <c r="C125" s="87"/>
      <c r="D125" s="87"/>
      <c r="E125" s="87"/>
      <c r="F125" s="27">
        <v>0.12</v>
      </c>
      <c r="G125" s="30">
        <f>G124*F125</f>
        <v>778736.34660144674</v>
      </c>
    </row>
    <row r="126" spans="2:11" ht="15" customHeight="1" x14ac:dyDescent="0.25">
      <c r="B126" s="87" t="s">
        <v>12</v>
      </c>
      <c r="C126" s="87"/>
      <c r="D126" s="87"/>
      <c r="E126" s="87" t="s">
        <v>12</v>
      </c>
      <c r="F126" s="27">
        <v>0.08</v>
      </c>
      <c r="G126" s="30">
        <f>G124*F126</f>
        <v>519157.56440096453</v>
      </c>
    </row>
    <row r="127" spans="2:11" ht="15" customHeight="1" x14ac:dyDescent="0.25">
      <c r="B127" s="87" t="s">
        <v>109</v>
      </c>
      <c r="C127" s="87"/>
      <c r="D127" s="87"/>
      <c r="E127" s="87"/>
      <c r="F127" s="87"/>
      <c r="G127" s="68">
        <f>SUM(G124:G126)</f>
        <v>7787363.4660144681</v>
      </c>
    </row>
    <row r="128" spans="2:11" ht="5.0999999999999996" customHeight="1" x14ac:dyDescent="0.25">
      <c r="B128" s="28"/>
      <c r="C128" s="28"/>
      <c r="D128" s="28"/>
      <c r="E128" s="28"/>
      <c r="F128" s="28"/>
      <c r="G128" s="28"/>
    </row>
    <row r="129" spans="1:9" ht="15" customHeight="1" x14ac:dyDescent="0.25">
      <c r="A129" s="14"/>
      <c r="B129" s="91" t="s">
        <v>89</v>
      </c>
      <c r="C129" s="92"/>
      <c r="D129" s="92"/>
      <c r="E129" s="92"/>
      <c r="F129" s="92"/>
      <c r="G129" s="93"/>
      <c r="H129" s="14"/>
    </row>
    <row r="130" spans="1:9" ht="15" customHeight="1" x14ac:dyDescent="0.25">
      <c r="A130" s="14"/>
      <c r="B130" s="24" t="s">
        <v>0</v>
      </c>
      <c r="C130" s="24" t="s">
        <v>6</v>
      </c>
      <c r="D130" s="25" t="s">
        <v>10</v>
      </c>
      <c r="E130" s="25" t="s">
        <v>70</v>
      </c>
      <c r="F130" s="26" t="s">
        <v>7</v>
      </c>
      <c r="G130" s="26" t="s">
        <v>8</v>
      </c>
      <c r="H130" s="14"/>
    </row>
    <row r="131" spans="1:9" ht="15" customHeight="1" x14ac:dyDescent="0.25">
      <c r="A131" s="14"/>
      <c r="B131" s="18" t="s">
        <v>110</v>
      </c>
      <c r="C131" s="20" t="s">
        <v>111</v>
      </c>
      <c r="D131" s="18" t="s">
        <v>73</v>
      </c>
      <c r="E131" s="18">
        <v>1</v>
      </c>
      <c r="F131" s="6">
        <v>16718038.800000001</v>
      </c>
      <c r="G131" s="7">
        <f>F131*E131</f>
        <v>16718038.800000001</v>
      </c>
      <c r="H131" s="14"/>
      <c r="I131" s="39"/>
    </row>
    <row r="132" spans="1:9" ht="15" customHeight="1" x14ac:dyDescent="0.25">
      <c r="A132" s="14"/>
      <c r="B132" s="18" t="s">
        <v>112</v>
      </c>
      <c r="C132" s="20" t="s">
        <v>113</v>
      </c>
      <c r="D132" s="18" t="s">
        <v>73</v>
      </c>
      <c r="E132" s="18">
        <v>1</v>
      </c>
      <c r="F132" s="6">
        <v>8948966.3999999985</v>
      </c>
      <c r="G132" s="7">
        <f t="shared" ref="G132:G141" si="6">F132*E132</f>
        <v>8948966.3999999985</v>
      </c>
      <c r="H132" s="14"/>
      <c r="I132" s="39"/>
    </row>
    <row r="133" spans="1:9" s="39" customFormat="1" ht="15" customHeight="1" x14ac:dyDescent="0.25">
      <c r="A133" s="41"/>
      <c r="B133" s="18" t="s">
        <v>114</v>
      </c>
      <c r="C133" s="20" t="s">
        <v>115</v>
      </c>
      <c r="D133" s="18" t="s">
        <v>73</v>
      </c>
      <c r="E133" s="18">
        <v>1</v>
      </c>
      <c r="F133" s="6">
        <v>163262</v>
      </c>
      <c r="G133" s="7">
        <f t="shared" si="6"/>
        <v>163262</v>
      </c>
      <c r="H133" s="41"/>
    </row>
    <row r="134" spans="1:9" s="39" customFormat="1" ht="15" customHeight="1" x14ac:dyDescent="0.25">
      <c r="A134" s="41"/>
      <c r="B134" s="18" t="s">
        <v>116</v>
      </c>
      <c r="C134" s="20" t="s">
        <v>117</v>
      </c>
      <c r="D134" s="18" t="s">
        <v>73</v>
      </c>
      <c r="E134" s="18">
        <v>2</v>
      </c>
      <c r="F134" s="6">
        <v>46224</v>
      </c>
      <c r="G134" s="7">
        <f t="shared" si="6"/>
        <v>92448</v>
      </c>
      <c r="H134" s="41"/>
    </row>
    <row r="135" spans="1:9" s="39" customFormat="1" ht="15" customHeight="1" x14ac:dyDescent="0.25">
      <c r="A135" s="41"/>
      <c r="B135" s="18" t="s">
        <v>118</v>
      </c>
      <c r="C135" s="20" t="s">
        <v>119</v>
      </c>
      <c r="D135" s="18" t="s">
        <v>73</v>
      </c>
      <c r="E135" s="18">
        <v>1</v>
      </c>
      <c r="F135" s="6">
        <v>3009598.8</v>
      </c>
      <c r="G135" s="7">
        <f t="shared" si="6"/>
        <v>3009598.8</v>
      </c>
      <c r="H135" s="41"/>
    </row>
    <row r="136" spans="1:9" s="39" customFormat="1" ht="15" customHeight="1" x14ac:dyDescent="0.25">
      <c r="A136" s="41"/>
      <c r="B136" s="18" t="s">
        <v>120</v>
      </c>
      <c r="C136" s="20" t="s">
        <v>121</v>
      </c>
      <c r="D136" s="18" t="s">
        <v>73</v>
      </c>
      <c r="E136" s="18">
        <v>1</v>
      </c>
      <c r="F136" s="6">
        <v>2187210</v>
      </c>
      <c r="G136" s="7">
        <f t="shared" si="6"/>
        <v>2187210</v>
      </c>
      <c r="H136" s="41"/>
    </row>
    <row r="137" spans="1:9" s="39" customFormat="1" ht="15" customHeight="1" x14ac:dyDescent="0.25">
      <c r="A137" s="41"/>
      <c r="B137" s="18" t="s">
        <v>122</v>
      </c>
      <c r="C137" s="20" t="s">
        <v>123</v>
      </c>
      <c r="D137" s="18" t="s">
        <v>73</v>
      </c>
      <c r="E137" s="18">
        <v>1</v>
      </c>
      <c r="F137" s="6">
        <v>1600115.4000000001</v>
      </c>
      <c r="G137" s="7">
        <f t="shared" si="6"/>
        <v>1600115.4000000001</v>
      </c>
      <c r="H137" s="41"/>
    </row>
    <row r="138" spans="1:9" s="39" customFormat="1" ht="30" x14ac:dyDescent="0.25">
      <c r="A138" s="41"/>
      <c r="B138" s="18" t="s">
        <v>124</v>
      </c>
      <c r="C138" s="20" t="s">
        <v>125</v>
      </c>
      <c r="D138" s="18" t="s">
        <v>73</v>
      </c>
      <c r="E138" s="18">
        <v>1</v>
      </c>
      <c r="F138" s="6">
        <v>2898585</v>
      </c>
      <c r="G138" s="7">
        <f t="shared" si="6"/>
        <v>2898585</v>
      </c>
      <c r="H138" s="41"/>
    </row>
    <row r="139" spans="1:9" s="39" customFormat="1" ht="15" customHeight="1" x14ac:dyDescent="0.25">
      <c r="A139" s="41"/>
      <c r="B139" s="18" t="s">
        <v>126</v>
      </c>
      <c r="C139" s="20" t="s">
        <v>127</v>
      </c>
      <c r="D139" s="18" t="s">
        <v>73</v>
      </c>
      <c r="E139" s="18">
        <v>1</v>
      </c>
      <c r="F139" s="6">
        <v>398575</v>
      </c>
      <c r="G139" s="7">
        <f t="shared" si="6"/>
        <v>398575</v>
      </c>
      <c r="H139" s="41"/>
    </row>
    <row r="140" spans="1:9" s="39" customFormat="1" ht="15" customHeight="1" x14ac:dyDescent="0.25">
      <c r="A140" s="41"/>
      <c r="B140" s="18" t="s">
        <v>128</v>
      </c>
      <c r="C140" s="20" t="s">
        <v>129</v>
      </c>
      <c r="D140" s="18" t="s">
        <v>73</v>
      </c>
      <c r="E140" s="18">
        <v>1</v>
      </c>
      <c r="F140" s="6">
        <v>407428.8</v>
      </c>
      <c r="G140" s="7">
        <f t="shared" si="6"/>
        <v>407428.8</v>
      </c>
      <c r="H140" s="41"/>
    </row>
    <row r="141" spans="1:9" s="39" customFormat="1" ht="15" customHeight="1" x14ac:dyDescent="0.25">
      <c r="A141" s="41"/>
      <c r="B141" s="18" t="s">
        <v>130</v>
      </c>
      <c r="C141" s="20" t="s">
        <v>131</v>
      </c>
      <c r="D141" s="18" t="s">
        <v>73</v>
      </c>
      <c r="E141" s="18">
        <v>1</v>
      </c>
      <c r="F141" s="6">
        <v>2721428.5694999998</v>
      </c>
      <c r="G141" s="7">
        <f t="shared" si="6"/>
        <v>2721428.5694999998</v>
      </c>
      <c r="H141" s="41"/>
    </row>
    <row r="142" spans="1:9" s="39" customFormat="1" ht="15" customHeight="1" x14ac:dyDescent="0.25">
      <c r="A142" s="41"/>
      <c r="B142" s="87" t="s">
        <v>108</v>
      </c>
      <c r="C142" s="87"/>
      <c r="D142" s="87"/>
      <c r="E142" s="87"/>
      <c r="F142" s="87"/>
      <c r="G142" s="30">
        <f>SUM(G131:G141)</f>
        <v>39145656.769499995</v>
      </c>
      <c r="H142" s="41"/>
    </row>
    <row r="143" spans="1:9" s="39" customFormat="1" ht="15" customHeight="1" x14ac:dyDescent="0.25">
      <c r="A143" s="41"/>
      <c r="B143" s="87" t="s">
        <v>9</v>
      </c>
      <c r="C143" s="87"/>
      <c r="D143" s="87"/>
      <c r="E143" s="87"/>
      <c r="F143" s="27">
        <v>0.19</v>
      </c>
      <c r="G143" s="30">
        <f>G142*F143</f>
        <v>7437674.7862049993</v>
      </c>
      <c r="H143" s="41"/>
    </row>
    <row r="144" spans="1:9" s="39" customFormat="1" ht="15" customHeight="1" x14ac:dyDescent="0.25">
      <c r="A144" s="41"/>
      <c r="B144" s="87" t="s">
        <v>109</v>
      </c>
      <c r="C144" s="87"/>
      <c r="D144" s="87"/>
      <c r="E144" s="87"/>
      <c r="F144" s="87"/>
      <c r="G144" s="68">
        <f>SUM(G142:G143)</f>
        <v>46583331.555704996</v>
      </c>
      <c r="H144" s="41"/>
      <c r="I144" s="61"/>
    </row>
    <row r="145" spans="1:8" s="39" customFormat="1" ht="15" customHeight="1" x14ac:dyDescent="0.25">
      <c r="A145" s="41"/>
      <c r="B145" s="37"/>
      <c r="C145" s="43"/>
      <c r="D145" s="37"/>
      <c r="E145" s="37"/>
      <c r="F145" s="37"/>
      <c r="G145" s="42"/>
      <c r="H145" s="41"/>
    </row>
    <row r="146" spans="1:8" ht="15" customHeight="1" x14ac:dyDescent="0.25">
      <c r="A146" s="14"/>
      <c r="B146" s="74" t="s">
        <v>51</v>
      </c>
      <c r="C146" s="75"/>
      <c r="D146" s="75"/>
      <c r="E146" s="75"/>
      <c r="F146" s="76"/>
      <c r="G146" s="40">
        <f>+G20+G29+G41+G61+G70+G80+G88+G104+G111+G127+G144</f>
        <v>153409640.55618155</v>
      </c>
      <c r="H146" s="14"/>
    </row>
    <row r="147" spans="1:8" ht="15" customHeight="1" x14ac:dyDescent="0.25">
      <c r="A147" s="14"/>
      <c r="B147" s="44"/>
      <c r="C147" s="45"/>
      <c r="D147" s="45"/>
      <c r="E147" s="45"/>
      <c r="F147" s="45"/>
      <c r="G147" s="45"/>
      <c r="H147" s="14"/>
    </row>
    <row r="148" spans="1:8" ht="15" customHeight="1" x14ac:dyDescent="0.25">
      <c r="A148" s="14"/>
      <c r="B148" s="44" t="s">
        <v>59</v>
      </c>
      <c r="C148" s="45"/>
      <c r="D148" s="45"/>
      <c r="E148" s="45"/>
      <c r="F148" s="45"/>
      <c r="G148" s="45"/>
      <c r="H148" s="14"/>
    </row>
    <row r="149" spans="1:8" ht="15" customHeight="1" x14ac:dyDescent="0.25">
      <c r="A149" s="14"/>
      <c r="B149" s="45"/>
      <c r="C149" s="45"/>
      <c r="D149" s="45"/>
      <c r="E149" s="45"/>
      <c r="F149" s="45"/>
      <c r="G149" s="45"/>
      <c r="H149" s="14"/>
    </row>
    <row r="150" spans="1:8" ht="15" customHeight="1" x14ac:dyDescent="0.25">
      <c r="A150" s="14"/>
      <c r="B150" s="46" t="s">
        <v>52</v>
      </c>
      <c r="C150" s="45"/>
      <c r="D150" s="45"/>
      <c r="E150" s="45"/>
      <c r="F150" s="45"/>
      <c r="G150" s="45"/>
      <c r="H150" s="14"/>
    </row>
    <row r="151" spans="1:8" ht="15" customHeight="1" x14ac:dyDescent="0.25">
      <c r="A151" s="14"/>
      <c r="B151" s="46" t="s">
        <v>53</v>
      </c>
      <c r="C151" s="45"/>
      <c r="D151" s="45"/>
      <c r="E151" s="45"/>
      <c r="F151" s="45"/>
      <c r="G151" s="45"/>
      <c r="H151" s="14"/>
    </row>
    <row r="152" spans="1:8" ht="15" customHeight="1" x14ac:dyDescent="0.25">
      <c r="A152" s="14"/>
      <c r="B152" s="46" t="s">
        <v>54</v>
      </c>
      <c r="C152" s="45"/>
      <c r="D152" s="45"/>
      <c r="E152" s="45"/>
      <c r="F152" s="45"/>
      <c r="G152" s="45"/>
      <c r="H152" s="14"/>
    </row>
    <row r="153" spans="1:8" ht="15" customHeight="1" x14ac:dyDescent="0.25">
      <c r="A153" s="14"/>
      <c r="B153" s="46" t="s">
        <v>55</v>
      </c>
      <c r="C153" s="45"/>
      <c r="D153" s="45"/>
      <c r="E153" s="45"/>
      <c r="F153" s="45"/>
      <c r="G153" s="45"/>
      <c r="H153" s="14"/>
    </row>
    <row r="154" spans="1:8" ht="15" customHeight="1" x14ac:dyDescent="0.25">
      <c r="A154" s="14"/>
      <c r="B154" s="46" t="s">
        <v>56</v>
      </c>
      <c r="C154" s="45"/>
      <c r="D154" s="45"/>
      <c r="E154" s="45"/>
      <c r="F154" s="45"/>
      <c r="G154" s="45"/>
      <c r="H154" s="14"/>
    </row>
    <row r="155" spans="1:8" ht="15" customHeight="1" x14ac:dyDescent="0.25">
      <c r="A155" s="14"/>
      <c r="B155" s="46"/>
      <c r="C155" s="45"/>
      <c r="D155" s="45"/>
      <c r="E155" s="45"/>
      <c r="F155" s="45"/>
      <c r="G155" s="45"/>
      <c r="H155" s="14"/>
    </row>
    <row r="156" spans="1:8" ht="15" customHeight="1" x14ac:dyDescent="0.25">
      <c r="A156" s="14"/>
      <c r="B156" s="46"/>
      <c r="C156" s="45"/>
      <c r="D156" s="45"/>
      <c r="E156" s="45"/>
      <c r="F156" s="45"/>
      <c r="G156" s="45"/>
      <c r="H156" s="14"/>
    </row>
    <row r="157" spans="1:8" ht="15" customHeight="1" x14ac:dyDescent="0.25">
      <c r="A157" s="14"/>
      <c r="B157" s="46"/>
      <c r="C157" s="45"/>
      <c r="D157" s="45"/>
      <c r="E157" s="45"/>
      <c r="F157" s="45"/>
      <c r="G157" s="45"/>
      <c r="H157" s="14"/>
    </row>
    <row r="158" spans="1:8" ht="15" customHeight="1" x14ac:dyDescent="0.25">
      <c r="A158" s="14"/>
      <c r="B158" s="46" t="s">
        <v>57</v>
      </c>
      <c r="C158" s="45"/>
      <c r="D158" s="45"/>
      <c r="E158" s="45"/>
      <c r="F158" s="45"/>
      <c r="G158" s="45"/>
      <c r="H158" s="14"/>
    </row>
    <row r="159" spans="1:8" ht="15" customHeight="1" x14ac:dyDescent="0.25">
      <c r="A159" s="14"/>
      <c r="B159" s="46" t="s">
        <v>58</v>
      </c>
      <c r="C159" s="45"/>
      <c r="D159" s="45"/>
      <c r="E159" s="45"/>
      <c r="F159" s="45"/>
      <c r="G159" s="45"/>
      <c r="H159" s="14"/>
    </row>
    <row r="160" spans="1:8" ht="15" customHeight="1" x14ac:dyDescent="0.25">
      <c r="A160" s="14"/>
      <c r="B160" s="5"/>
      <c r="C160" s="16"/>
      <c r="D160" s="5"/>
      <c r="E160" s="5"/>
      <c r="F160" s="5"/>
      <c r="G160" s="15"/>
      <c r="H160" s="14"/>
    </row>
    <row r="161" spans="1:8" ht="15" customHeight="1" x14ac:dyDescent="0.25">
      <c r="A161" s="14"/>
      <c r="B161" s="5"/>
      <c r="C161" s="16"/>
      <c r="D161" s="5"/>
      <c r="E161" s="5"/>
      <c r="F161" s="5"/>
      <c r="G161" s="15"/>
      <c r="H161" s="14"/>
    </row>
    <row r="162" spans="1:8" ht="15" customHeight="1" x14ac:dyDescent="0.25">
      <c r="A162" s="14"/>
      <c r="C162" s="11"/>
      <c r="H162" s="14"/>
    </row>
    <row r="163" spans="1:8" ht="15" customHeight="1" x14ac:dyDescent="0.25">
      <c r="A163" s="14"/>
      <c r="C163" s="11"/>
      <c r="H163" s="14"/>
    </row>
    <row r="164" spans="1:8" ht="15" customHeight="1" x14ac:dyDescent="0.25">
      <c r="A164" s="14"/>
      <c r="C164" s="11"/>
      <c r="H164" s="14"/>
    </row>
    <row r="165" spans="1:8" ht="15" customHeight="1" x14ac:dyDescent="0.25">
      <c r="A165" s="14"/>
      <c r="C165" s="11"/>
      <c r="H165" s="14"/>
    </row>
    <row r="166" spans="1:8" ht="15" customHeight="1" x14ac:dyDescent="0.25">
      <c r="A166" s="14"/>
      <c r="C166" s="11"/>
      <c r="H166" s="14"/>
    </row>
    <row r="167" spans="1:8" ht="15" customHeight="1" x14ac:dyDescent="0.25">
      <c r="A167" s="14"/>
      <c r="C167" s="11"/>
      <c r="H167" s="14"/>
    </row>
    <row r="168" spans="1:8" ht="15" customHeight="1" x14ac:dyDescent="0.25">
      <c r="A168" s="14"/>
      <c r="C168" s="11"/>
      <c r="H168" s="14"/>
    </row>
    <row r="169" spans="1:8" ht="15" customHeight="1" x14ac:dyDescent="0.25">
      <c r="A169" s="14"/>
      <c r="C169" s="11"/>
      <c r="H169" s="14"/>
    </row>
    <row r="170" spans="1:8" ht="15" customHeight="1" x14ac:dyDescent="0.25">
      <c r="A170" s="14"/>
      <c r="C170" s="11"/>
      <c r="H170" s="14"/>
    </row>
    <row r="171" spans="1:8" ht="15" customHeight="1" x14ac:dyDescent="0.25">
      <c r="A171" s="14"/>
      <c r="C171" s="11"/>
      <c r="H171" s="14"/>
    </row>
    <row r="172" spans="1:8" ht="15" customHeight="1" x14ac:dyDescent="0.25">
      <c r="A172" s="14"/>
      <c r="C172" s="11"/>
      <c r="H172" s="14"/>
    </row>
    <row r="173" spans="1:8" ht="15" customHeight="1" x14ac:dyDescent="0.25">
      <c r="A173" s="14"/>
      <c r="C173" s="11"/>
      <c r="H173" s="14"/>
    </row>
    <row r="174" spans="1:8" ht="15" customHeight="1" x14ac:dyDescent="0.25">
      <c r="A174" s="14"/>
      <c r="C174" s="11"/>
      <c r="H174" s="14"/>
    </row>
    <row r="175" spans="1:8" ht="15" customHeight="1" x14ac:dyDescent="0.25">
      <c r="A175" s="14"/>
      <c r="C175" s="11"/>
      <c r="H175" s="14"/>
    </row>
  </sheetData>
  <mergeCells count="55">
    <mergeCell ref="B78:E78"/>
    <mergeCell ref="B79:E79"/>
    <mergeCell ref="B80:F80"/>
    <mergeCell ref="B143:E143"/>
    <mergeCell ref="B144:F144"/>
    <mergeCell ref="B91:G91"/>
    <mergeCell ref="B106:G106"/>
    <mergeCell ref="B124:F124"/>
    <mergeCell ref="B125:E125"/>
    <mergeCell ref="B126:E126"/>
    <mergeCell ref="B127:F127"/>
    <mergeCell ref="B129:G129"/>
    <mergeCell ref="B109:F109"/>
    <mergeCell ref="B110:E110"/>
    <mergeCell ref="B111:F111"/>
    <mergeCell ref="B113:G113"/>
    <mergeCell ref="B90:G90"/>
    <mergeCell ref="B142:F142"/>
    <mergeCell ref="B82:G82"/>
    <mergeCell ref="B86:F86"/>
    <mergeCell ref="B87:E87"/>
    <mergeCell ref="B88:F88"/>
    <mergeCell ref="B114:G114"/>
    <mergeCell ref="B101:F101"/>
    <mergeCell ref="B22:G22"/>
    <mergeCell ref="B27:F27"/>
    <mergeCell ref="B28:E28"/>
    <mergeCell ref="B29:F29"/>
    <mergeCell ref="B4:G4"/>
    <mergeCell ref="B2:G2"/>
    <mergeCell ref="B17:F17"/>
    <mergeCell ref="B18:E18"/>
    <mergeCell ref="B19:E19"/>
    <mergeCell ref="B20:F20"/>
    <mergeCell ref="B31:G31"/>
    <mergeCell ref="B38:F38"/>
    <mergeCell ref="B39:E39"/>
    <mergeCell ref="B40:E40"/>
    <mergeCell ref="B41:F41"/>
    <mergeCell ref="B43:G43"/>
    <mergeCell ref="B146:F146"/>
    <mergeCell ref="B63:G63"/>
    <mergeCell ref="B67:F67"/>
    <mergeCell ref="B68:E68"/>
    <mergeCell ref="B69:E69"/>
    <mergeCell ref="B70:F70"/>
    <mergeCell ref="B72:G72"/>
    <mergeCell ref="B77:F77"/>
    <mergeCell ref="B102:E102"/>
    <mergeCell ref="B103:E103"/>
    <mergeCell ref="B104:F104"/>
    <mergeCell ref="B55:G55"/>
    <mergeCell ref="B59:F59"/>
    <mergeCell ref="B60:E60"/>
    <mergeCell ref="B61:F61"/>
  </mergeCells>
  <pageMargins left="0.7" right="0.7" top="0.75" bottom="0.75" header="0.3" footer="0.3"/>
  <pageSetup scale="66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Anexo No. 2</vt:lpstr>
      <vt:lpstr>'Anexo No. 2'!Área_de_impresión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Ruben Dario Martinez Ruiz</dc:creator>
  <cp:lastModifiedBy>Orlando Antonio Navarro Moncada</cp:lastModifiedBy>
  <dcterms:created xsi:type="dcterms:W3CDTF">2020-01-16T12:24:56Z</dcterms:created>
  <dcterms:modified xsi:type="dcterms:W3CDTF">2020-10-27T21:30:13Z</dcterms:modified>
</cp:coreProperties>
</file>