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 (Servicios)\1. Publicación\"/>
    </mc:Choice>
  </mc:AlternateContent>
  <xr:revisionPtr revIDLastSave="0" documentId="13_ncr:1_{3100C9BF-C6FE-41E5-860D-CA175F9BF825}" xr6:coauthVersionLast="45" xr6:coauthVersionMax="45" xr10:uidLastSave="{00000000-0000-0000-0000-000000000000}"/>
  <bookViews>
    <workbookView xWindow="20370" yWindow="-120" windowWidth="19440" windowHeight="15000" tabRatio="930" xr2:uid="{00000000-000D-0000-FFFF-FFFF00000000}"/>
  </bookViews>
  <sheets>
    <sheet name="Anexo No. 2" sheetId="6" r:id="rId1"/>
  </sheets>
  <definedNames>
    <definedName name="_xlnm.Print_Area" localSheetId="0">'Anexo No. 2'!$B$2:$G$173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8" i="6" l="1"/>
  <c r="G86" i="6" l="1"/>
  <c r="G87" i="6"/>
  <c r="G88" i="6"/>
  <c r="G96" i="6"/>
  <c r="G97" i="6"/>
  <c r="G98" i="6" l="1"/>
  <c r="E132" i="6"/>
  <c r="G132" i="6" s="1"/>
  <c r="E131" i="6"/>
  <c r="G131" i="6" s="1"/>
  <c r="E130" i="6"/>
  <c r="G130" i="6" s="1"/>
  <c r="G135" i="6"/>
  <c r="G134" i="6"/>
  <c r="G133" i="6"/>
  <c r="G129" i="6"/>
  <c r="G99" i="6" l="1"/>
  <c r="G100" i="6" s="1"/>
  <c r="G153" i="6"/>
  <c r="G152" i="6"/>
  <c r="G151" i="6"/>
  <c r="G150" i="6"/>
  <c r="G149" i="6"/>
  <c r="G148" i="6"/>
  <c r="G147" i="6"/>
  <c r="G146" i="6"/>
  <c r="G145" i="6"/>
  <c r="G144" i="6"/>
  <c r="G143" i="6"/>
  <c r="G128" i="6"/>
  <c r="G120" i="6"/>
  <c r="G121" i="6" s="1"/>
  <c r="G112" i="6"/>
  <c r="G111" i="6"/>
  <c r="G110" i="6"/>
  <c r="G109" i="6"/>
  <c r="G108" i="6"/>
  <c r="G107" i="6"/>
  <c r="G106" i="6"/>
  <c r="G105" i="6"/>
  <c r="G69" i="6"/>
  <c r="G68" i="6"/>
  <c r="G67" i="6"/>
  <c r="G66" i="6"/>
  <c r="G26" i="6"/>
  <c r="G25" i="6"/>
  <c r="G24" i="6"/>
  <c r="G136" i="6" l="1"/>
  <c r="G137" i="6" s="1"/>
  <c r="G154" i="6"/>
  <c r="G155" i="6" s="1"/>
  <c r="G156" i="6" s="1"/>
  <c r="G27" i="6"/>
  <c r="G122" i="6"/>
  <c r="G113" i="6"/>
  <c r="G114" i="6" s="1"/>
  <c r="G55" i="6"/>
  <c r="G56" i="6"/>
  <c r="G57" i="6"/>
  <c r="G58" i="6"/>
  <c r="G59" i="6"/>
  <c r="G60" i="6"/>
  <c r="G61" i="6"/>
  <c r="G62" i="6"/>
  <c r="G54" i="6"/>
  <c r="G138" i="6" l="1"/>
  <c r="G139" i="6" s="1"/>
  <c r="G123" i="6"/>
  <c r="G115" i="6"/>
  <c r="G116" i="6" s="1"/>
  <c r="G78" i="6"/>
  <c r="G77" i="6"/>
  <c r="G7" i="6"/>
  <c r="G8" i="6"/>
  <c r="G9" i="6"/>
  <c r="G10" i="6"/>
  <c r="G11" i="6"/>
  <c r="G12" i="6"/>
  <c r="G13" i="6"/>
  <c r="G14" i="6"/>
  <c r="G15" i="6"/>
  <c r="G16" i="6"/>
  <c r="G89" i="6" l="1"/>
  <c r="G79" i="6"/>
  <c r="G91" i="6" l="1"/>
  <c r="G90" i="6"/>
  <c r="G81" i="6"/>
  <c r="G80" i="6"/>
  <c r="G92" i="6" l="1"/>
  <c r="G82" i="6"/>
  <c r="G46" i="6" l="1"/>
  <c r="G70" i="6"/>
  <c r="G71" i="6" s="1"/>
  <c r="G72" i="6" s="1"/>
  <c r="G73" i="6" s="1"/>
  <c r="G45" i="6"/>
  <c r="G43" i="6"/>
  <c r="G42" i="6"/>
  <c r="G41" i="6"/>
  <c r="G40" i="6"/>
  <c r="G39" i="6"/>
  <c r="G38" i="6"/>
  <c r="G37" i="6"/>
  <c r="G36" i="6"/>
  <c r="G35" i="6"/>
  <c r="G34" i="6"/>
  <c r="G33" i="6"/>
  <c r="G6" i="6"/>
  <c r="G47" i="6" l="1"/>
  <c r="G49" i="6" s="1"/>
  <c r="G17" i="6"/>
  <c r="G18" i="6" l="1"/>
  <c r="G19" i="6"/>
  <c r="G48" i="6"/>
  <c r="G50" i="6" s="1"/>
  <c r="G20" i="6" l="1"/>
  <c r="G28" i="6"/>
  <c r="G29" i="6" s="1"/>
</calcChain>
</file>

<file path=xl/sharedStrings.xml><?xml version="1.0" encoding="utf-8"?>
<sst xmlns="http://schemas.openxmlformats.org/spreadsheetml/2006/main" count="370" uniqueCount="203">
  <si>
    <t>Item</t>
  </si>
  <si>
    <t xml:space="preserve">Cant </t>
  </si>
  <si>
    <t>Mes</t>
  </si>
  <si>
    <t>Global</t>
  </si>
  <si>
    <t>Hora</t>
  </si>
  <si>
    <t>Servicio</t>
  </si>
  <si>
    <t>Descripción</t>
  </si>
  <si>
    <t>V Unitario</t>
  </si>
  <si>
    <t>V Parcial</t>
  </si>
  <si>
    <t>IVA</t>
  </si>
  <si>
    <t>Unidad</t>
  </si>
  <si>
    <t>A</t>
  </si>
  <si>
    <t>U</t>
  </si>
  <si>
    <t xml:space="preserve">Ronda </t>
  </si>
  <si>
    <t>CCTV-4.1</t>
  </si>
  <si>
    <t>CCTV-4.2</t>
  </si>
  <si>
    <t>CCTV-4.3</t>
  </si>
  <si>
    <t>CCTV-4.4</t>
  </si>
  <si>
    <t>CCTV-4.5</t>
  </si>
  <si>
    <t>CCTV-4.6</t>
  </si>
  <si>
    <t>CCTV-4.7</t>
  </si>
  <si>
    <t>CCTV-4.8</t>
  </si>
  <si>
    <t>CCTV-4.9</t>
  </si>
  <si>
    <t>CCTV-4.10</t>
  </si>
  <si>
    <t>CCTV-4.11</t>
  </si>
  <si>
    <t>CCTV-4.12</t>
  </si>
  <si>
    <t>CCTV-4.13</t>
  </si>
  <si>
    <t>CCTV-4.14</t>
  </si>
  <si>
    <t>CCTV-4.15</t>
  </si>
  <si>
    <t>CCTV-4.16</t>
  </si>
  <si>
    <t>CCTV-4.17</t>
  </si>
  <si>
    <t>CCTV-4.18</t>
  </si>
  <si>
    <t>CCTV-4.19</t>
  </si>
  <si>
    <t>CCTV-4.20</t>
  </si>
  <si>
    <t>CCTV-4.21</t>
  </si>
  <si>
    <t>CCTV-4.22</t>
  </si>
  <si>
    <t>CCTV-4.23</t>
  </si>
  <si>
    <t>CCTV-4.24</t>
  </si>
  <si>
    <t>CCTV-4.25</t>
  </si>
  <si>
    <t>CCTV-4.26</t>
  </si>
  <si>
    <t>CCTV-4.27</t>
  </si>
  <si>
    <t>CCTV-4.28</t>
  </si>
  <si>
    <t>CCTV-4.29</t>
  </si>
  <si>
    <t>CCTV-4.30</t>
  </si>
  <si>
    <t>CCTV-4.31</t>
  </si>
  <si>
    <t>Otros</t>
  </si>
  <si>
    <t>CCTV-B-4.32</t>
  </si>
  <si>
    <t>Subtotal Mantenimiento Correctivo CCTV Ciudadano</t>
  </si>
  <si>
    <t>Total Mantenimiento Correctivo CCTV Ciudadano</t>
  </si>
  <si>
    <t>Subtotal Mantenimiento Preventivo CCTV Ciudadano</t>
  </si>
  <si>
    <t>Total Mantenimiento Preventivo CCTV Ciudadano</t>
  </si>
  <si>
    <t>Soporte y mantenimiento correctivo a cámaras de seguridad ciudadana</t>
  </si>
  <si>
    <t>Soporte y mantenimiento correctivo a cámaras internas del estadio atanasio girardot</t>
  </si>
  <si>
    <t>Soporte y mantenimiento correctivo a cámaras proyecto forpo (sicam)</t>
  </si>
  <si>
    <t>Soporte y mantenimiento correctivo a cámaras del proyecto estadio seguro</t>
  </si>
  <si>
    <t>Soporte y mantenimiento correctivo a cámaras proyecto presupuesto participativo</t>
  </si>
  <si>
    <t>Soporte y mantenimiento correctivo de cámaras de 9 parques (belen, chinca, malibú, el ajedres, carlos e restrepo, bailarina, prado centro, parque la frontera, parque bolivar y ciudadela universitaria)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</si>
  <si>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</si>
  <si>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Mantenimiento preventivo a cámaras de seguridad ciudadana</t>
  </si>
  <si>
    <t>Mantenimiento preventivo a cámaras internas del estadio atanasio girardot</t>
  </si>
  <si>
    <t>Mantenimiento preventivo a cámaras proyecto forpo (sicam)</t>
  </si>
  <si>
    <t>Mantenimiento preventivo a cámaras del proyecto estadio seguro</t>
  </si>
  <si>
    <t>Mantenimiento preventivo a cámaras proyecto presupuesto participativo</t>
  </si>
  <si>
    <t>Mantenimiento preventivo de cámaras de 9 parques (belen, chinca, malibú, el ajedres, carlos e restrepo, bailarina, prado centro, parque la frontera, parque bolivar y ciudadela universitaria) + 4 cámaras adicionales</t>
  </si>
  <si>
    <t>Mantenimiento preventivo a cámaras plan maestro etapa 1</t>
  </si>
  <si>
    <t>Mantenimiento preventivo a cámaras plan maestro etapa 2</t>
  </si>
  <si>
    <t>Mantenimiento preventivo de los sistemas de visualización, gestión y almacenamiento de video.</t>
  </si>
  <si>
    <t>Mantenimiento preventivo plataforma inalámbrica</t>
  </si>
  <si>
    <t>Mantenimiento preventivo infraestructura de fibra forpo</t>
  </si>
  <si>
    <t>Realización de backup en cintas (no incluye cintas)</t>
  </si>
  <si>
    <t>Limpieza y pintura de postes</t>
  </si>
  <si>
    <t>Soporte para reconfiguración del sistema</t>
  </si>
  <si>
    <t>Traslado de abejas en punto de video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</si>
  <si>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</si>
  <si>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</si>
  <si>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</si>
  <si>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</si>
  <si>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</si>
  <si>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</si>
  <si>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</si>
  <si>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</si>
  <si>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</t>
  </si>
  <si>
    <t>Soporte y mantenimiento correctivo a cámaras plan maestro etapa 1 - 130 cámaras</t>
  </si>
  <si>
    <t>Soporte y mantenimiento correctivo a cámaras plan maestro etapa 2 - 450 cámaras</t>
  </si>
  <si>
    <t>Soporte y mantenimiento correctivo de los sistemas de visualización, gestión y almacenamiento de video. - SAN 6PB y el sistema de almacenamiento de cintas.</t>
  </si>
  <si>
    <t>Soporte y mantenimiento correctivo de centros de monitoreo y sitios remotos: 
- 9 centros de monitoreo: laureles, belen, manrique, 12 de octubre, poblado, buenos aires, estadio, san javier y parques del rio.
- 8 sitios remotos: la oriental, pajarito, alcaldia, metro, transito, candelaria, SIPOL, San Cristobal</t>
  </si>
  <si>
    <t>Soporte y mantenimiento correctivo plataforma inalámbrica (radios terminales, estaciones base, etc).</t>
  </si>
  <si>
    <t>Soporte y mantenimiento correctivo infraestructura de fibra forpo - conecta las 97 cámaras que fueron implementadas en el proyecto FORPO</t>
  </si>
  <si>
    <t>Soporte y mantenimiento correctivo infraestructura de fibra en estaciones base - permite la conectividad entre las estaciones base inalambricas y SIES-M</t>
  </si>
  <si>
    <t>Mantenimiento preventivo de centros de monitoreo y sitios remotos:
- 9 centros de monitoreo: laureles, belen, manrique, 12 de octubre, poblado, buenos aires, estadio, san javier y parques del rio
- 8 sitios remotos: la oriental, pajarito, alcaldia, metro, transito, candelaria, SIPOL, San Cristobal</t>
  </si>
  <si>
    <t>Mantenimiento preventivo infraestructura de fibra en estaciones base (incluye rocería del cerramiento de las estaciones base)</t>
  </si>
  <si>
    <t>Bolsa para Instalaciones, Reparaciones Mayores y Obras Civiles</t>
  </si>
  <si>
    <t>MANTENIMIENTO PREVENTIVO, CORRECTIVO, DE ACTUALIZACIÓN Y MEJORAS, Y SUMINISTRO DE REPUESTOS PARA REPARACIONES PARA LA OPERACIÓN Y CORRECTO FUNCIONAMIENTO DEL SISTEMA DE VIDEO VIGILANCIA CIUDADANO DEL SISTEMA INTEGRADO DE EMERGENCIA Y SEGURIDAD DE METROPOLITANO Y SUBSISTEMAS ASOCIADOS A LA OPERACIÓN DEL MISMO.</t>
  </si>
  <si>
    <t>Traslado PVV (Desmonte, Traslado, Montaje) - Incl Poste Fibra 16 metros</t>
  </si>
  <si>
    <t>Cant</t>
  </si>
  <si>
    <t>CCTV-4.33.1</t>
  </si>
  <si>
    <t xml:space="preserve">Desinstalación de equipos e infraestructura en poste </t>
  </si>
  <si>
    <t>Un</t>
  </si>
  <si>
    <t>CCTV-4.33.2</t>
  </si>
  <si>
    <t>Desmonte de poste existente (incluye disposición final de escombros)</t>
  </si>
  <si>
    <t>CCTV-4.33.3</t>
  </si>
  <si>
    <t>Transporte e instalación de poste de concreto de 14 mts</t>
  </si>
  <si>
    <t>CCTV-4.33.4</t>
  </si>
  <si>
    <t xml:space="preserve">Instalación de equipos e infraestructura en poste </t>
  </si>
  <si>
    <t>CCTV-4.33.5</t>
  </si>
  <si>
    <t>Sistema de puesta a tierra</t>
  </si>
  <si>
    <t>CCTV-4.33.6</t>
  </si>
  <si>
    <t>Caja de registro 50x50 con herraje antifraude</t>
  </si>
  <si>
    <t>CCTV-4.33.7</t>
  </si>
  <si>
    <t>Canalización en piso duro con reposición (sujeto a modificación dependiendo del terreno, via o distancia)</t>
  </si>
  <si>
    <t>Ml</t>
  </si>
  <si>
    <t>CCTV-4.33.8</t>
  </si>
  <si>
    <t>Tuberia pvc de 2" (sujeto a la distancia del punto anterior)</t>
  </si>
  <si>
    <t>Suministro</t>
  </si>
  <si>
    <t>CCTV-4.33.9</t>
  </si>
  <si>
    <t>Suministro poste de concreto de 14 mts</t>
  </si>
  <si>
    <t>UND</t>
  </si>
  <si>
    <t>Implementación</t>
  </si>
  <si>
    <t>CCTV-B-4.34.1</t>
  </si>
  <si>
    <t>canalización en piso duro con reposición (sujeto a modificación dependiendo del terreno, via o distancia)</t>
  </si>
  <si>
    <t>ML</t>
  </si>
  <si>
    <t>CCTV-B-4.34.2</t>
  </si>
  <si>
    <t>tuberia pvc de 2" (sujeto a la distancia del punto anterior)</t>
  </si>
  <si>
    <t>CCTV-B-4.34.3</t>
  </si>
  <si>
    <t>CCTV-B-4.34.4</t>
  </si>
  <si>
    <t>CCTV-B-4.34.5</t>
  </si>
  <si>
    <t>CCTV-B-4.34.6</t>
  </si>
  <si>
    <t>transporte e instalación de poste de concreto de 14 mts</t>
  </si>
  <si>
    <t>CCTV-B-4.34.7</t>
  </si>
  <si>
    <t>sistema de puesta a tierra (incluye caja de registro 50x50 con herraje antifraude)</t>
  </si>
  <si>
    <t>CCTV-B-4.34.8</t>
  </si>
  <si>
    <t xml:space="preserve">instalación de equipos e infraestructura en poste </t>
  </si>
  <si>
    <t>SUBTOTAL</t>
  </si>
  <si>
    <t>TOTAL</t>
  </si>
  <si>
    <t>CCTV-B-4.34.9</t>
  </si>
  <si>
    <t>suministro de cámara (q6125-le)</t>
  </si>
  <si>
    <t>CCTV-B-4.34.10</t>
  </si>
  <si>
    <t>suministro de cámara de red (q6000-e)</t>
  </si>
  <si>
    <t>CCTV-B-4.34.11</t>
  </si>
  <si>
    <t>suministro de patch cord rf (ca-nmnmh005)</t>
  </si>
  <si>
    <t>CCTV-B-4.34.12</t>
  </si>
  <si>
    <t>suministro de patch cord rj cat 6 de 3 mts</t>
  </si>
  <si>
    <t>CCTV-B-4.34.13</t>
  </si>
  <si>
    <t>suministro de ups 1kva con tarjeta de red</t>
  </si>
  <si>
    <t>CCTV-B-4.34.14</t>
  </si>
  <si>
    <t>suministro de switch 8 puertos + 2 de fibra</t>
  </si>
  <si>
    <t>CCTV-B-4.34.15</t>
  </si>
  <si>
    <t xml:space="preserve">suministro de modulo de apertura de gabinete </t>
  </si>
  <si>
    <t>CCTV-B-4.34.16</t>
  </si>
  <si>
    <t>suministro de cabinete tipo interperie (incluye transformador de aislamiento, proteccion de datos y protecciones eléctricas)</t>
  </si>
  <si>
    <t>CCTV-B-4.34.17</t>
  </si>
  <si>
    <t>suministro de brazo escualizable de 1,8 metros</t>
  </si>
  <si>
    <t>CCTV-B-4.34.18</t>
  </si>
  <si>
    <t>suministro de poe cámara</t>
  </si>
  <si>
    <t>CCTV-B-4.34.23</t>
  </si>
  <si>
    <t>poste de concreto de 14 mts</t>
  </si>
  <si>
    <t>Und</t>
  </si>
  <si>
    <t>Conector API recto o curvo 1"</t>
  </si>
  <si>
    <t>Mantenimiento Aire Acondicionado de Precisión</t>
  </si>
  <si>
    <t>AAP-2.1</t>
  </si>
  <si>
    <t>Mantenimiento Preventivo Aire Acondicionado de Precisión</t>
  </si>
  <si>
    <t>Ronda</t>
  </si>
  <si>
    <t>AAP-2.2</t>
  </si>
  <si>
    <t>Mantenimiento Correctivo Aire Acondicionado de Precisión</t>
  </si>
  <si>
    <t>Subtotal Mantenimiento Aire Acondicionado de Precisión</t>
  </si>
  <si>
    <t>Total Mantenimiento Aire Acondicionado de Precisión</t>
  </si>
  <si>
    <t>Mantenimiento Sistema de Energia y Equipos Especiales</t>
  </si>
  <si>
    <t>EE-8.1</t>
  </si>
  <si>
    <t>Mantenimiento Preventivo Sistema UPS</t>
  </si>
  <si>
    <t>EE-8.2</t>
  </si>
  <si>
    <t>Mantenimiento Correctivo Sistema UPS</t>
  </si>
  <si>
    <t>EE-8.3</t>
  </si>
  <si>
    <t>Mantenimiento Correctivo Red de Energía, Tableros, Salidas, etc</t>
  </si>
  <si>
    <t>EE-8.4</t>
  </si>
  <si>
    <t>Mantenimiento Preventivo Sistemas de Transferencia</t>
  </si>
  <si>
    <t>EE-8.5</t>
  </si>
  <si>
    <t>Mantenimiento Preventivo Planta Electrica Diesel</t>
  </si>
  <si>
    <t>Subtotal Mantenimiento Sistema de Energia y Equipos Especiales</t>
  </si>
  <si>
    <t>Total Mantenimiento Sistema de Energia y Equipos Especiales</t>
  </si>
  <si>
    <t>Detalle Costo Unitario Obras Civiles</t>
  </si>
  <si>
    <t>CCTV-B-4.32.1</t>
  </si>
  <si>
    <t>Canalización en piso duro con reposición</t>
  </si>
  <si>
    <t>CCTV-B-4.32.2</t>
  </si>
  <si>
    <t>Canalización en piso blando con reposición</t>
  </si>
  <si>
    <t>CCTV-B-4.32.3</t>
  </si>
  <si>
    <t>Perforación con topo (incl tuberia PVC de 2")</t>
  </si>
  <si>
    <t>CCTV-B-4.32.4</t>
  </si>
  <si>
    <t>Tuberia PVC de 2"</t>
  </si>
  <si>
    <t>CCTV-B-4.32.5</t>
  </si>
  <si>
    <t>Tuberia IMC 1"</t>
  </si>
  <si>
    <t>CCTV-B-4.32.6</t>
  </si>
  <si>
    <t>Coraza metalica 1". inlcuye accesorios</t>
  </si>
  <si>
    <t>CCTV-B-4.32.7</t>
  </si>
  <si>
    <t>CCTV-B-4.32.11</t>
  </si>
  <si>
    <t>CCTV-B-4.32.12</t>
  </si>
  <si>
    <t>IMPLEMENTACIÓN</t>
  </si>
  <si>
    <t>SUMINISTRO</t>
  </si>
  <si>
    <t>Punto Video Vigilancia PTZ</t>
  </si>
  <si>
    <t>tuberia imc 1"</t>
  </si>
  <si>
    <t>coraza metalica 1". inlcuye accesorios</t>
  </si>
  <si>
    <t>conector api recto o curvo 1"</t>
  </si>
  <si>
    <t>4.Mantenimiento correctivo Sistemas tecnológicos CCTV Ciudadano</t>
  </si>
  <si>
    <t>Mantenimiento Preventivo Sistemas tecnológicos CCTV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</si>
</sst>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&quot;$&quot;\ #,##0_);[Red]\(&quot;$&quot;\ #,##0\)"/>
    <numFmt numFmtId="168" formatCode="&quot;$&quot;\ 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5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93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166" fontId="0" fillId="33" borderId="10" xfId="42" applyNumberFormat="1" applyFont="1" applyFill="1" applyBorder="1" applyAlignment="1">
      <alignment vertic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166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wrapText="1"/>
    </xf>
    <xf numFmtId="0" fontId="0" fillId="33" borderId="10" xfId="0" applyFill="1" applyBorder="1" applyAlignment="1">
      <alignment horizontal="center" vertical="center"/>
    </xf>
    <xf numFmtId="3" fontId="26" fillId="33" borderId="10" xfId="49" applyNumberFormat="1" applyFont="1" applyFill="1" applyBorder="1" applyAlignment="1" applyProtection="1">
      <alignment horizontal="center" vertical="center" wrapText="1"/>
    </xf>
    <xf numFmtId="3" fontId="26" fillId="33" borderId="10" xfId="49" applyNumberFormat="1" applyFont="1" applyFill="1" applyBorder="1" applyAlignment="1" applyProtection="1">
      <alignment horizontal="center" vertical="center" wrapText="1"/>
      <protection locked="0"/>
    </xf>
    <xf numFmtId="44" fontId="26" fillId="33" borderId="10" xfId="42" applyFont="1" applyFill="1" applyBorder="1" applyAlignment="1" applyProtection="1">
      <alignment horizontal="center" vertical="center" wrapText="1"/>
      <protection locked="0"/>
    </xf>
    <xf numFmtId="9" fontId="16" fillId="33" borderId="10" xfId="0" applyNumberFormat="1" applyFont="1" applyFill="1" applyBorder="1" applyAlignment="1">
      <alignment vertical="center"/>
    </xf>
    <xf numFmtId="0" fontId="27" fillId="34" borderId="0" xfId="48" applyFont="1" applyFill="1"/>
    <xf numFmtId="0" fontId="28" fillId="0" borderId="10" xfId="0" applyFont="1" applyBorder="1" applyAlignment="1">
      <alignment horizontal="center" vertical="center" wrapText="1"/>
    </xf>
    <xf numFmtId="168" fontId="16" fillId="33" borderId="10" xfId="0" applyNumberFormat="1" applyFont="1" applyFill="1" applyBorder="1" applyAlignment="1">
      <alignment vertical="center"/>
    </xf>
    <xf numFmtId="166" fontId="16" fillId="33" borderId="10" xfId="42" applyNumberFormat="1" applyFont="1" applyFill="1" applyBorder="1"/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16" fillId="33" borderId="10" xfId="50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1" applyFont="1" applyBorder="1"/>
    <xf numFmtId="0" fontId="23" fillId="0" borderId="0" xfId="0" applyFont="1" applyFill="1" applyBorder="1"/>
    <xf numFmtId="0" fontId="23" fillId="0" borderId="0" xfId="0" applyFont="1" applyBorder="1"/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27" fillId="0" borderId="0" xfId="48" applyFont="1" applyFill="1" applyAlignment="1">
      <alignment horizontal="center"/>
    </xf>
    <xf numFmtId="0" fontId="27" fillId="0" borderId="0" xfId="48" applyFont="1" applyFill="1"/>
    <xf numFmtId="0" fontId="0" fillId="0" borderId="0" xfId="0" applyFill="1"/>
    <xf numFmtId="166" fontId="0" fillId="0" borderId="0" xfId="0" applyNumberFormat="1" applyFill="1"/>
    <xf numFmtId="0" fontId="0" fillId="0" borderId="0" xfId="0" applyFont="1" applyFill="1" applyAlignment="1"/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wrapText="1"/>
    </xf>
    <xf numFmtId="0" fontId="29" fillId="0" borderId="10" xfId="0" applyFont="1" applyFill="1" applyBorder="1" applyAlignment="1">
      <alignment vertical="center" wrapText="1"/>
    </xf>
    <xf numFmtId="166" fontId="16" fillId="0" borderId="0" xfId="42" applyNumberFormat="1" applyFont="1" applyFill="1" applyBorder="1" applyAlignment="1"/>
    <xf numFmtId="0" fontId="16" fillId="33" borderId="17" xfId="0" applyFont="1" applyFill="1" applyBorder="1" applyAlignment="1">
      <alignment horizontal="center"/>
    </xf>
    <xf numFmtId="0" fontId="16" fillId="33" borderId="17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166" fontId="0" fillId="0" borderId="0" xfId="0" applyNumberFormat="1" applyFont="1" applyAlignment="1"/>
    <xf numFmtId="168" fontId="0" fillId="0" borderId="0" xfId="0" applyNumberFormat="1" applyFont="1" applyAlignment="1"/>
    <xf numFmtId="166" fontId="0" fillId="35" borderId="10" xfId="42" applyNumberFormat="1" applyFont="1" applyFill="1" applyBorder="1" applyAlignment="1">
      <alignment vertical="center"/>
    </xf>
    <xf numFmtId="166" fontId="0" fillId="35" borderId="10" xfId="42" applyNumberFormat="1" applyFont="1" applyFill="1" applyBorder="1"/>
    <xf numFmtId="0" fontId="16" fillId="33" borderId="10" xfId="0" applyFont="1" applyFill="1" applyBorder="1" applyAlignment="1">
      <alignment horizontal="center"/>
    </xf>
    <xf numFmtId="166" fontId="16" fillId="36" borderId="11" xfId="42" applyNumberFormat="1" applyFont="1" applyFill="1" applyBorder="1"/>
    <xf numFmtId="166" fontId="16" fillId="36" borderId="10" xfId="42" applyNumberFormat="1" applyFont="1" applyFill="1" applyBorder="1"/>
    <xf numFmtId="166" fontId="16" fillId="37" borderId="10" xfId="42" applyNumberFormat="1" applyFont="1" applyFill="1" applyBorder="1" applyAlignment="1"/>
    <xf numFmtId="168" fontId="16" fillId="37" borderId="10" xfId="0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right" vertical="center"/>
    </xf>
    <xf numFmtId="0" fontId="16" fillId="33" borderId="10" xfId="0" applyFont="1" applyFill="1" applyBorder="1" applyAlignment="1">
      <alignment horizontal="center"/>
    </xf>
    <xf numFmtId="0" fontId="19" fillId="33" borderId="11" xfId="48" applyFont="1" applyFill="1" applyBorder="1" applyAlignment="1">
      <alignment horizontal="center" vertical="center" wrapText="1"/>
    </xf>
    <xf numFmtId="0" fontId="19" fillId="33" borderId="13" xfId="48" applyFont="1" applyFill="1" applyBorder="1" applyAlignment="1">
      <alignment horizontal="center" vertical="center" wrapText="1"/>
    </xf>
    <xf numFmtId="0" fontId="19" fillId="33" borderId="12" xfId="48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right"/>
    </xf>
    <xf numFmtId="0" fontId="19" fillId="33" borderId="10" xfId="48" applyFont="1" applyFill="1" applyBorder="1" applyAlignment="1">
      <alignment horizontal="center" vertical="center" wrapText="1"/>
    </xf>
    <xf numFmtId="0" fontId="19" fillId="33" borderId="14" xfId="48" applyFont="1" applyFill="1" applyBorder="1" applyAlignment="1">
      <alignment horizontal="center" vertical="center" wrapText="1"/>
    </xf>
    <xf numFmtId="0" fontId="19" fillId="33" borderId="15" xfId="48" applyFont="1" applyFill="1" applyBorder="1" applyAlignment="1">
      <alignment horizontal="center" vertical="center" wrapText="1"/>
    </xf>
    <xf numFmtId="0" fontId="19" fillId="33" borderId="16" xfId="48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50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1" xr:uid="{DBF49F39-1D33-4777-8FF2-149662A286AB}"/>
    <cellStyle name="Normal 7" xfId="46" xr:uid="{00000000-0005-0000-0000-000027000000}"/>
    <cellStyle name="Normal_alcatel basica" xfId="49" xr:uid="{BB83F247-1F0F-4C8C-B94D-852477741302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7"/>
  <sheetViews>
    <sheetView tabSelected="1" zoomScaleNormal="100" zoomScaleSheetLayoutView="85" workbookViewId="0"/>
  </sheetViews>
  <sheetFormatPr baseColWidth="10" defaultColWidth="11.42578125" defaultRowHeight="15" customHeight="1" x14ac:dyDescent="0.25"/>
  <cols>
    <col min="1" max="1" width="5.7109375" style="11" customWidth="1"/>
    <col min="2" max="2" width="15.7109375" style="11" customWidth="1"/>
    <col min="3" max="3" width="60.7109375" style="9" customWidth="1"/>
    <col min="4" max="5" width="10.7109375" style="11" customWidth="1"/>
    <col min="6" max="7" width="15.7109375" style="11" customWidth="1"/>
    <col min="8" max="16384" width="11.42578125" style="11"/>
  </cols>
  <sheetData>
    <row r="1" spans="2:7" ht="15" customHeight="1" x14ac:dyDescent="0.25">
      <c r="C1" s="11"/>
    </row>
    <row r="2" spans="2:7" ht="45" customHeight="1" x14ac:dyDescent="0.25">
      <c r="B2" s="89" t="s">
        <v>92</v>
      </c>
      <c r="C2" s="89"/>
      <c r="D2" s="89"/>
      <c r="E2" s="89"/>
      <c r="F2" s="89"/>
      <c r="G2" s="89"/>
    </row>
    <row r="3" spans="2:7" ht="15" customHeight="1" x14ac:dyDescent="0.25">
      <c r="C3" s="11"/>
    </row>
    <row r="4" spans="2:7" ht="15" customHeight="1" x14ac:dyDescent="0.25">
      <c r="B4" s="88" t="s">
        <v>201</v>
      </c>
      <c r="C4" s="88"/>
      <c r="D4" s="88"/>
      <c r="E4" s="88"/>
      <c r="F4" s="88"/>
      <c r="G4" s="88"/>
    </row>
    <row r="5" spans="2:7" ht="15" customHeight="1" x14ac:dyDescent="0.25">
      <c r="B5" s="10" t="s">
        <v>0</v>
      </c>
      <c r="C5" s="1" t="s">
        <v>6</v>
      </c>
      <c r="D5" s="10" t="s">
        <v>10</v>
      </c>
      <c r="E5" s="10" t="s">
        <v>1</v>
      </c>
      <c r="F5" s="10" t="s">
        <v>7</v>
      </c>
      <c r="G5" s="10" t="s">
        <v>8</v>
      </c>
    </row>
    <row r="6" spans="2:7" ht="30" x14ac:dyDescent="0.25">
      <c r="B6" s="2" t="s">
        <v>14</v>
      </c>
      <c r="C6" s="8" t="s">
        <v>51</v>
      </c>
      <c r="D6" s="2" t="s">
        <v>2</v>
      </c>
      <c r="E6" s="2">
        <v>5</v>
      </c>
      <c r="F6" s="64"/>
      <c r="G6" s="6">
        <f>F6*E6</f>
        <v>0</v>
      </c>
    </row>
    <row r="7" spans="2:7" ht="30" x14ac:dyDescent="0.25">
      <c r="B7" s="2" t="s">
        <v>15</v>
      </c>
      <c r="C7" s="8" t="s">
        <v>52</v>
      </c>
      <c r="D7" s="2" t="s">
        <v>2</v>
      </c>
      <c r="E7" s="2">
        <v>5</v>
      </c>
      <c r="F7" s="64"/>
      <c r="G7" s="6">
        <f t="shared" ref="G7:G16" si="0">F7*E7</f>
        <v>0</v>
      </c>
    </row>
    <row r="8" spans="2:7" ht="30" x14ac:dyDescent="0.25">
      <c r="B8" s="2" t="s">
        <v>16</v>
      </c>
      <c r="C8" s="8" t="s">
        <v>53</v>
      </c>
      <c r="D8" s="2" t="s">
        <v>2</v>
      </c>
      <c r="E8" s="2">
        <v>5</v>
      </c>
      <c r="F8" s="64"/>
      <c r="G8" s="6">
        <f t="shared" si="0"/>
        <v>0</v>
      </c>
    </row>
    <row r="9" spans="2:7" ht="30" x14ac:dyDescent="0.25">
      <c r="B9" s="2" t="s">
        <v>17</v>
      </c>
      <c r="C9" s="8" t="s">
        <v>54</v>
      </c>
      <c r="D9" s="2" t="s">
        <v>2</v>
      </c>
      <c r="E9" s="2">
        <v>5</v>
      </c>
      <c r="F9" s="64"/>
      <c r="G9" s="6">
        <f t="shared" si="0"/>
        <v>0</v>
      </c>
    </row>
    <row r="10" spans="2:7" ht="30" x14ac:dyDescent="0.25">
      <c r="B10" s="2" t="s">
        <v>18</v>
      </c>
      <c r="C10" s="8" t="s">
        <v>55</v>
      </c>
      <c r="D10" s="2" t="s">
        <v>2</v>
      </c>
      <c r="E10" s="2">
        <v>5</v>
      </c>
      <c r="F10" s="64"/>
      <c r="G10" s="6">
        <f t="shared" si="0"/>
        <v>0</v>
      </c>
    </row>
    <row r="11" spans="2:7" ht="30" x14ac:dyDescent="0.25">
      <c r="B11" s="2" t="s">
        <v>19</v>
      </c>
      <c r="C11" s="8" t="s">
        <v>82</v>
      </c>
      <c r="D11" s="2" t="s">
        <v>2</v>
      </c>
      <c r="E11" s="2">
        <v>5</v>
      </c>
      <c r="F11" s="64"/>
      <c r="G11" s="6">
        <f t="shared" si="0"/>
        <v>0</v>
      </c>
    </row>
    <row r="12" spans="2:7" ht="30" x14ac:dyDescent="0.25">
      <c r="B12" s="2" t="s">
        <v>20</v>
      </c>
      <c r="C12" s="8" t="s">
        <v>83</v>
      </c>
      <c r="D12" s="2" t="s">
        <v>2</v>
      </c>
      <c r="E12" s="2">
        <v>5</v>
      </c>
      <c r="F12" s="64"/>
      <c r="G12" s="6">
        <f t="shared" si="0"/>
        <v>0</v>
      </c>
    </row>
    <row r="13" spans="2:7" ht="60" x14ac:dyDescent="0.25">
      <c r="B13" s="2" t="s">
        <v>21</v>
      </c>
      <c r="C13" s="8" t="s">
        <v>56</v>
      </c>
      <c r="D13" s="2" t="s">
        <v>2</v>
      </c>
      <c r="E13" s="2">
        <v>5</v>
      </c>
      <c r="F13" s="64"/>
      <c r="G13" s="6">
        <f t="shared" si="0"/>
        <v>0</v>
      </c>
    </row>
    <row r="14" spans="2:7" ht="30" x14ac:dyDescent="0.25">
      <c r="B14" s="2" t="s">
        <v>24</v>
      </c>
      <c r="C14" s="8" t="s">
        <v>86</v>
      </c>
      <c r="D14" s="2" t="s">
        <v>2</v>
      </c>
      <c r="E14" s="2">
        <v>5</v>
      </c>
      <c r="F14" s="64"/>
      <c r="G14" s="6">
        <f t="shared" si="0"/>
        <v>0</v>
      </c>
    </row>
    <row r="15" spans="2:7" ht="45" x14ac:dyDescent="0.25">
      <c r="B15" s="2" t="s">
        <v>25</v>
      </c>
      <c r="C15" s="8" t="s">
        <v>87</v>
      </c>
      <c r="D15" s="2" t="s">
        <v>2</v>
      </c>
      <c r="E15" s="2">
        <v>5</v>
      </c>
      <c r="F15" s="64"/>
      <c r="G15" s="6">
        <f t="shared" si="0"/>
        <v>0</v>
      </c>
    </row>
    <row r="16" spans="2:7" ht="45" x14ac:dyDescent="0.25">
      <c r="B16" s="2" t="s">
        <v>26</v>
      </c>
      <c r="C16" s="8" t="s">
        <v>88</v>
      </c>
      <c r="D16" s="2" t="s">
        <v>2</v>
      </c>
      <c r="E16" s="2">
        <v>5</v>
      </c>
      <c r="F16" s="64"/>
      <c r="G16" s="6">
        <f t="shared" si="0"/>
        <v>0</v>
      </c>
    </row>
    <row r="17" spans="2:7" ht="15" customHeight="1" x14ac:dyDescent="0.25">
      <c r="B17" s="77" t="s">
        <v>47</v>
      </c>
      <c r="C17" s="77"/>
      <c r="D17" s="77"/>
      <c r="E17" s="77"/>
      <c r="F17" s="77"/>
      <c r="G17" s="13">
        <f>SUM(G6:G16)</f>
        <v>0</v>
      </c>
    </row>
    <row r="18" spans="2:7" ht="15" customHeight="1" x14ac:dyDescent="0.25">
      <c r="B18" s="77" t="s">
        <v>11</v>
      </c>
      <c r="C18" s="77"/>
      <c r="D18" s="77"/>
      <c r="E18" s="77"/>
      <c r="F18" s="4">
        <v>0.12</v>
      </c>
      <c r="G18" s="13">
        <f>G17*F18</f>
        <v>0</v>
      </c>
    </row>
    <row r="19" spans="2:7" ht="15" customHeight="1" x14ac:dyDescent="0.25">
      <c r="B19" s="77" t="s">
        <v>12</v>
      </c>
      <c r="C19" s="77"/>
      <c r="D19" s="77"/>
      <c r="E19" s="77" t="s">
        <v>12</v>
      </c>
      <c r="F19" s="4">
        <v>0.08</v>
      </c>
      <c r="G19" s="13">
        <f>G17*F19</f>
        <v>0</v>
      </c>
    </row>
    <row r="20" spans="2:7" ht="15" customHeight="1" x14ac:dyDescent="0.25">
      <c r="B20" s="77" t="s">
        <v>48</v>
      </c>
      <c r="C20" s="77"/>
      <c r="D20" s="77"/>
      <c r="E20" s="77"/>
      <c r="F20" s="77"/>
      <c r="G20" s="69">
        <f>SUM(G17:G19)</f>
        <v>0</v>
      </c>
    </row>
    <row r="22" spans="2:7" s="39" customFormat="1" ht="15" customHeight="1" x14ac:dyDescent="0.25">
      <c r="B22" s="88" t="s">
        <v>201</v>
      </c>
      <c r="C22" s="88"/>
      <c r="D22" s="88"/>
      <c r="E22" s="88"/>
      <c r="F22" s="88"/>
      <c r="G22" s="88"/>
    </row>
    <row r="23" spans="2:7" s="39" customFormat="1" ht="15" customHeight="1" x14ac:dyDescent="0.25">
      <c r="B23" s="49" t="s">
        <v>0</v>
      </c>
      <c r="C23" s="35" t="s">
        <v>6</v>
      </c>
      <c r="D23" s="49" t="s">
        <v>10</v>
      </c>
      <c r="E23" s="49" t="s">
        <v>1</v>
      </c>
      <c r="F23" s="49" t="s">
        <v>7</v>
      </c>
      <c r="G23" s="49" t="s">
        <v>8</v>
      </c>
    </row>
    <row r="24" spans="2:7" s="39" customFormat="1" ht="45" x14ac:dyDescent="0.25">
      <c r="B24" s="55" t="s">
        <v>22</v>
      </c>
      <c r="C24" s="57" t="s">
        <v>84</v>
      </c>
      <c r="D24" s="2" t="s">
        <v>2</v>
      </c>
      <c r="E24" s="2">
        <v>5</v>
      </c>
      <c r="F24" s="64"/>
      <c r="G24" s="6">
        <f t="shared" ref="G24:G26" si="1">F24*E24</f>
        <v>0</v>
      </c>
    </row>
    <row r="25" spans="2:7" s="39" customFormat="1" ht="105" x14ac:dyDescent="0.25">
      <c r="B25" s="55" t="s">
        <v>23</v>
      </c>
      <c r="C25" s="57" t="s">
        <v>85</v>
      </c>
      <c r="D25" s="2" t="s">
        <v>2</v>
      </c>
      <c r="E25" s="2">
        <v>5</v>
      </c>
      <c r="F25" s="64"/>
      <c r="G25" s="6">
        <f t="shared" si="1"/>
        <v>0</v>
      </c>
    </row>
    <row r="26" spans="2:7" s="39" customFormat="1" ht="60" x14ac:dyDescent="0.25">
      <c r="B26" s="55" t="s">
        <v>27</v>
      </c>
      <c r="C26" s="57" t="s">
        <v>57</v>
      </c>
      <c r="D26" s="2" t="s">
        <v>2</v>
      </c>
      <c r="E26" s="2">
        <v>5</v>
      </c>
      <c r="F26" s="64"/>
      <c r="G26" s="6">
        <f t="shared" si="1"/>
        <v>0</v>
      </c>
    </row>
    <row r="27" spans="2:7" s="39" customFormat="1" ht="15" customHeight="1" x14ac:dyDescent="0.25">
      <c r="B27" s="77" t="s">
        <v>47</v>
      </c>
      <c r="C27" s="77"/>
      <c r="D27" s="77"/>
      <c r="E27" s="77"/>
      <c r="F27" s="77"/>
      <c r="G27" s="13">
        <f>SUM(G24:G26)</f>
        <v>0</v>
      </c>
    </row>
    <row r="28" spans="2:7" s="39" customFormat="1" ht="15" customHeight="1" x14ac:dyDescent="0.25">
      <c r="B28" s="77" t="s">
        <v>9</v>
      </c>
      <c r="C28" s="77"/>
      <c r="D28" s="77"/>
      <c r="E28" s="77"/>
      <c r="F28" s="36">
        <v>0.19</v>
      </c>
      <c r="G28" s="13">
        <f>G27*F28</f>
        <v>0</v>
      </c>
    </row>
    <row r="29" spans="2:7" s="39" customFormat="1" ht="15" customHeight="1" x14ac:dyDescent="0.25">
      <c r="B29" s="77" t="s">
        <v>48</v>
      </c>
      <c r="C29" s="77"/>
      <c r="D29" s="77"/>
      <c r="E29" s="77"/>
      <c r="F29" s="77"/>
      <c r="G29" s="69">
        <f>SUM(G27:G28)</f>
        <v>0</v>
      </c>
    </row>
    <row r="30" spans="2:7" s="39" customFormat="1" ht="15" customHeight="1" x14ac:dyDescent="0.25">
      <c r="C30" s="9"/>
    </row>
    <row r="31" spans="2:7" ht="15" customHeight="1" x14ac:dyDescent="0.25">
      <c r="B31" s="82" t="s">
        <v>202</v>
      </c>
      <c r="C31" s="83"/>
      <c r="D31" s="83"/>
      <c r="E31" s="83"/>
      <c r="F31" s="83"/>
      <c r="G31" s="84"/>
    </row>
    <row r="32" spans="2:7" ht="15" customHeight="1" x14ac:dyDescent="0.25">
      <c r="B32" s="49" t="s">
        <v>0</v>
      </c>
      <c r="C32" s="35" t="s">
        <v>6</v>
      </c>
      <c r="D32" s="49" t="s">
        <v>10</v>
      </c>
      <c r="E32" s="49" t="s">
        <v>1</v>
      </c>
      <c r="F32" s="49" t="s">
        <v>7</v>
      </c>
      <c r="G32" s="49" t="s">
        <v>8</v>
      </c>
    </row>
    <row r="33" spans="2:7" x14ac:dyDescent="0.25">
      <c r="B33" s="18" t="s">
        <v>28</v>
      </c>
      <c r="C33" s="19" t="s">
        <v>58</v>
      </c>
      <c r="D33" s="18" t="s">
        <v>5</v>
      </c>
      <c r="E33" s="18">
        <v>1053</v>
      </c>
      <c r="F33" s="64"/>
      <c r="G33" s="6">
        <f t="shared" ref="G33:G43" si="2">F33*E33</f>
        <v>0</v>
      </c>
    </row>
    <row r="34" spans="2:7" ht="30" x14ac:dyDescent="0.25">
      <c r="B34" s="18" t="s">
        <v>29</v>
      </c>
      <c r="C34" s="19" t="s">
        <v>59</v>
      </c>
      <c r="D34" s="18" t="s">
        <v>5</v>
      </c>
      <c r="E34" s="18">
        <v>28</v>
      </c>
      <c r="F34" s="64"/>
      <c r="G34" s="6">
        <f t="shared" si="2"/>
        <v>0</v>
      </c>
    </row>
    <row r="35" spans="2:7" x14ac:dyDescent="0.25">
      <c r="B35" s="18" t="s">
        <v>30</v>
      </c>
      <c r="C35" s="19" t="s">
        <v>60</v>
      </c>
      <c r="D35" s="18" t="s">
        <v>5</v>
      </c>
      <c r="E35" s="18">
        <v>97</v>
      </c>
      <c r="F35" s="64"/>
      <c r="G35" s="6">
        <f t="shared" si="2"/>
        <v>0</v>
      </c>
    </row>
    <row r="36" spans="2:7" x14ac:dyDescent="0.25">
      <c r="B36" s="18" t="s">
        <v>31</v>
      </c>
      <c r="C36" s="19" t="s">
        <v>61</v>
      </c>
      <c r="D36" s="18" t="s">
        <v>5</v>
      </c>
      <c r="E36" s="18">
        <v>134</v>
      </c>
      <c r="F36" s="64"/>
      <c r="G36" s="6">
        <f t="shared" si="2"/>
        <v>0</v>
      </c>
    </row>
    <row r="37" spans="2:7" ht="30" x14ac:dyDescent="0.25">
      <c r="B37" s="18" t="s">
        <v>32</v>
      </c>
      <c r="C37" s="19" t="s">
        <v>62</v>
      </c>
      <c r="D37" s="18" t="s">
        <v>5</v>
      </c>
      <c r="E37" s="18">
        <v>15</v>
      </c>
      <c r="F37" s="64"/>
      <c r="G37" s="6">
        <f t="shared" si="2"/>
        <v>0</v>
      </c>
    </row>
    <row r="38" spans="2:7" ht="60" x14ac:dyDescent="0.25">
      <c r="B38" s="47" t="s">
        <v>33</v>
      </c>
      <c r="C38" s="19" t="s">
        <v>63</v>
      </c>
      <c r="D38" s="18" t="s">
        <v>5</v>
      </c>
      <c r="E38" s="18">
        <v>46</v>
      </c>
      <c r="F38" s="64"/>
      <c r="G38" s="6">
        <f t="shared" si="2"/>
        <v>0</v>
      </c>
    </row>
    <row r="39" spans="2:7" x14ac:dyDescent="0.25">
      <c r="B39" s="47" t="s">
        <v>34</v>
      </c>
      <c r="C39" s="19" t="s">
        <v>64</v>
      </c>
      <c r="D39" s="18" t="s">
        <v>5</v>
      </c>
      <c r="E39" s="18">
        <v>130</v>
      </c>
      <c r="F39" s="64"/>
      <c r="G39" s="6">
        <f t="shared" si="2"/>
        <v>0</v>
      </c>
    </row>
    <row r="40" spans="2:7" x14ac:dyDescent="0.25">
      <c r="B40" s="47" t="s">
        <v>35</v>
      </c>
      <c r="C40" s="19" t="s">
        <v>65</v>
      </c>
      <c r="D40" s="18" t="s">
        <v>5</v>
      </c>
      <c r="E40" s="18">
        <v>450</v>
      </c>
      <c r="F40" s="64"/>
      <c r="G40" s="6">
        <f t="shared" si="2"/>
        <v>0</v>
      </c>
    </row>
    <row r="41" spans="2:7" x14ac:dyDescent="0.25">
      <c r="B41" s="18" t="s">
        <v>38</v>
      </c>
      <c r="C41" s="19" t="s">
        <v>67</v>
      </c>
      <c r="D41" s="18" t="s">
        <v>13</v>
      </c>
      <c r="E41" s="18">
        <v>1</v>
      </c>
      <c r="F41" s="64"/>
      <c r="G41" s="6">
        <f t="shared" si="2"/>
        <v>0</v>
      </c>
    </row>
    <row r="42" spans="2:7" x14ac:dyDescent="0.25">
      <c r="B42" s="18" t="s">
        <v>39</v>
      </c>
      <c r="C42" s="19" t="s">
        <v>68</v>
      </c>
      <c r="D42" s="18" t="s">
        <v>13</v>
      </c>
      <c r="E42" s="18">
        <v>1</v>
      </c>
      <c r="F42" s="64"/>
      <c r="G42" s="6">
        <f t="shared" si="2"/>
        <v>0</v>
      </c>
    </row>
    <row r="43" spans="2:7" ht="30" x14ac:dyDescent="0.25">
      <c r="B43" s="18" t="s">
        <v>40</v>
      </c>
      <c r="C43" s="20" t="s">
        <v>90</v>
      </c>
      <c r="D43" s="18" t="s">
        <v>13</v>
      </c>
      <c r="E43" s="18">
        <v>1</v>
      </c>
      <c r="F43" s="64"/>
      <c r="G43" s="6">
        <f t="shared" si="2"/>
        <v>0</v>
      </c>
    </row>
    <row r="44" spans="2:7" x14ac:dyDescent="0.25">
      <c r="B44" s="21"/>
      <c r="C44" s="22" t="s">
        <v>45</v>
      </c>
      <c r="D44" s="23"/>
      <c r="E44" s="23"/>
      <c r="F44" s="3"/>
      <c r="G44" s="3"/>
    </row>
    <row r="45" spans="2:7" ht="15" customHeight="1" x14ac:dyDescent="0.25">
      <c r="B45" s="18" t="s">
        <v>42</v>
      </c>
      <c r="C45" s="19" t="s">
        <v>70</v>
      </c>
      <c r="D45" s="18" t="s">
        <v>5</v>
      </c>
      <c r="E45" s="18">
        <v>200</v>
      </c>
      <c r="F45" s="64"/>
      <c r="G45" s="6">
        <f>F45*E45</f>
        <v>0</v>
      </c>
    </row>
    <row r="46" spans="2:7" x14ac:dyDescent="0.25">
      <c r="B46" s="18" t="s">
        <v>46</v>
      </c>
      <c r="C46" s="19" t="s">
        <v>91</v>
      </c>
      <c r="D46" s="18" t="s">
        <v>3</v>
      </c>
      <c r="E46" s="18">
        <v>1</v>
      </c>
      <c r="F46" s="12">
        <v>150000000</v>
      </c>
      <c r="G46" s="6">
        <f>F46*E46</f>
        <v>150000000</v>
      </c>
    </row>
    <row r="47" spans="2:7" ht="15" customHeight="1" x14ac:dyDescent="0.25">
      <c r="B47" s="77" t="s">
        <v>49</v>
      </c>
      <c r="C47" s="77"/>
      <c r="D47" s="77"/>
      <c r="E47" s="77"/>
      <c r="F47" s="77"/>
      <c r="G47" s="13">
        <f>SUM(G33:G46)</f>
        <v>150000000</v>
      </c>
    </row>
    <row r="48" spans="2:7" ht="15" customHeight="1" x14ac:dyDescent="0.25">
      <c r="B48" s="77" t="s">
        <v>11</v>
      </c>
      <c r="C48" s="77"/>
      <c r="D48" s="77"/>
      <c r="E48" s="77"/>
      <c r="F48" s="4">
        <v>0.12</v>
      </c>
      <c r="G48" s="13">
        <f>G47*F48</f>
        <v>18000000</v>
      </c>
    </row>
    <row r="49" spans="1:26" ht="15" customHeight="1" x14ac:dyDescent="0.25">
      <c r="B49" s="77" t="s">
        <v>12</v>
      </c>
      <c r="C49" s="77"/>
      <c r="D49" s="77"/>
      <c r="E49" s="77" t="s">
        <v>12</v>
      </c>
      <c r="F49" s="4">
        <v>0.08</v>
      </c>
      <c r="G49" s="13">
        <f>G47*F49</f>
        <v>12000000</v>
      </c>
    </row>
    <row r="50" spans="1:26" ht="15" customHeight="1" x14ac:dyDescent="0.25">
      <c r="B50" s="77" t="s">
        <v>50</v>
      </c>
      <c r="C50" s="77"/>
      <c r="D50" s="77"/>
      <c r="E50" s="77"/>
      <c r="F50" s="77"/>
      <c r="G50" s="69">
        <f>SUM(G47:G49)</f>
        <v>180000000</v>
      </c>
    </row>
    <row r="51" spans="1:26" customFormat="1" x14ac:dyDescent="0.25">
      <c r="D51" s="48"/>
      <c r="E51" s="48"/>
    </row>
    <row r="52" spans="1:26" customFormat="1" x14ac:dyDescent="0.25">
      <c r="B52" s="78" t="s">
        <v>179</v>
      </c>
      <c r="C52" s="78"/>
      <c r="D52" s="78"/>
      <c r="E52" s="78"/>
      <c r="F52" s="78"/>
      <c r="G52" s="78"/>
    </row>
    <row r="53" spans="1:26" customFormat="1" x14ac:dyDescent="0.25">
      <c r="B53" s="24" t="s">
        <v>0</v>
      </c>
      <c r="C53" s="24" t="s">
        <v>6</v>
      </c>
      <c r="D53" s="25" t="s">
        <v>10</v>
      </c>
      <c r="E53" s="25" t="s">
        <v>94</v>
      </c>
      <c r="F53" s="26" t="s">
        <v>7</v>
      </c>
      <c r="G53" s="26" t="s">
        <v>8</v>
      </c>
    </row>
    <row r="54" spans="1:26" customFormat="1" x14ac:dyDescent="0.25">
      <c r="B54" s="18" t="s">
        <v>180</v>
      </c>
      <c r="C54" s="20" t="s">
        <v>181</v>
      </c>
      <c r="D54" s="18" t="s">
        <v>110</v>
      </c>
      <c r="E54" s="18">
        <v>1</v>
      </c>
      <c r="F54" s="6">
        <v>269544.91200000007</v>
      </c>
      <c r="G54" s="7">
        <f>F54*E54</f>
        <v>269544.91200000007</v>
      </c>
    </row>
    <row r="55" spans="1:26" customFormat="1" x14ac:dyDescent="0.25">
      <c r="B55" s="18" t="s">
        <v>182</v>
      </c>
      <c r="C55" s="20" t="s">
        <v>183</v>
      </c>
      <c r="D55" s="18" t="s">
        <v>110</v>
      </c>
      <c r="E55" s="18">
        <v>1</v>
      </c>
      <c r="F55" s="6">
        <v>160766.424</v>
      </c>
      <c r="G55" s="7">
        <f t="shared" ref="G55:G62" si="3">F55*E55</f>
        <v>160766.424</v>
      </c>
    </row>
    <row r="56" spans="1:26" customFormat="1" x14ac:dyDescent="0.25">
      <c r="B56" s="18" t="s">
        <v>184</v>
      </c>
      <c r="C56" s="20" t="s">
        <v>185</v>
      </c>
      <c r="D56" s="18" t="s">
        <v>110</v>
      </c>
      <c r="E56" s="18">
        <v>1</v>
      </c>
      <c r="F56" s="6">
        <v>547092</v>
      </c>
      <c r="G56" s="7">
        <f t="shared" si="3"/>
        <v>547092</v>
      </c>
    </row>
    <row r="57" spans="1:26" customFormat="1" x14ac:dyDescent="0.25">
      <c r="B57" s="18" t="s">
        <v>186</v>
      </c>
      <c r="C57" s="20" t="s">
        <v>187</v>
      </c>
      <c r="D57" s="18" t="s">
        <v>110</v>
      </c>
      <c r="E57" s="18">
        <v>1</v>
      </c>
      <c r="F57" s="6">
        <v>5212.1399642502438</v>
      </c>
      <c r="G57" s="7">
        <f t="shared" si="3"/>
        <v>5212.1399642502438</v>
      </c>
    </row>
    <row r="58" spans="1:26" customFormat="1" x14ac:dyDescent="0.25">
      <c r="B58" s="18" t="s">
        <v>188</v>
      </c>
      <c r="C58" s="20" t="s">
        <v>189</v>
      </c>
      <c r="D58" s="18" t="s">
        <v>110</v>
      </c>
      <c r="E58" s="18">
        <v>1</v>
      </c>
      <c r="F58" s="6">
        <v>9727.2626039378247</v>
      </c>
      <c r="G58" s="7">
        <f t="shared" si="3"/>
        <v>9727.2626039378247</v>
      </c>
    </row>
    <row r="59" spans="1:26" customFormat="1" x14ac:dyDescent="0.25">
      <c r="B59" s="18" t="s">
        <v>190</v>
      </c>
      <c r="C59" s="20" t="s">
        <v>191</v>
      </c>
      <c r="D59" s="18" t="s">
        <v>110</v>
      </c>
      <c r="E59" s="18">
        <v>1</v>
      </c>
      <c r="F59" s="6">
        <v>3913.8862368020859</v>
      </c>
      <c r="G59" s="7">
        <f t="shared" si="3"/>
        <v>3913.8862368020859</v>
      </c>
    </row>
    <row r="60" spans="1:26" customFormat="1" x14ac:dyDescent="0.25">
      <c r="B60" s="18" t="s">
        <v>192</v>
      </c>
      <c r="C60" s="20" t="s">
        <v>157</v>
      </c>
      <c r="D60" s="18" t="s">
        <v>156</v>
      </c>
      <c r="E60" s="18">
        <v>1</v>
      </c>
      <c r="F60" s="6">
        <v>1182.257820274458</v>
      </c>
      <c r="G60" s="7">
        <f t="shared" si="3"/>
        <v>1182.257820274458</v>
      </c>
    </row>
    <row r="61" spans="1:26" customFormat="1" x14ac:dyDescent="0.25">
      <c r="B61" s="18" t="s">
        <v>193</v>
      </c>
      <c r="C61" s="20" t="s">
        <v>105</v>
      </c>
      <c r="D61" s="18" t="s">
        <v>156</v>
      </c>
      <c r="E61" s="18">
        <v>1</v>
      </c>
      <c r="F61" s="6">
        <v>1029401.1000000001</v>
      </c>
      <c r="G61" s="7">
        <f t="shared" si="3"/>
        <v>1029401.1000000001</v>
      </c>
    </row>
    <row r="62" spans="1:26" customFormat="1" x14ac:dyDescent="0.25">
      <c r="B62" s="18" t="s">
        <v>194</v>
      </c>
      <c r="C62" s="20" t="s">
        <v>107</v>
      </c>
      <c r="D62" s="18" t="s">
        <v>156</v>
      </c>
      <c r="E62" s="18">
        <v>1</v>
      </c>
      <c r="F62" s="6">
        <v>945138.01199999999</v>
      </c>
      <c r="G62" s="7">
        <f t="shared" si="3"/>
        <v>945138.01199999999</v>
      </c>
    </row>
    <row r="63" spans="1:26" customFormat="1" x14ac:dyDescent="0.25">
      <c r="D63" s="48"/>
      <c r="E63" s="48"/>
    </row>
    <row r="64" spans="1:26" s="51" customFormat="1" ht="12.75" customHeight="1" x14ac:dyDescent="0.25">
      <c r="A64" s="50"/>
      <c r="B64" s="82" t="s">
        <v>202</v>
      </c>
      <c r="C64" s="83"/>
      <c r="D64" s="83"/>
      <c r="E64" s="83"/>
      <c r="F64" s="83"/>
      <c r="G64" s="84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s="51" customFormat="1" x14ac:dyDescent="0.25">
      <c r="A65" s="50"/>
      <c r="B65" s="49" t="s">
        <v>0</v>
      </c>
      <c r="C65" s="35" t="s">
        <v>6</v>
      </c>
      <c r="D65" s="49" t="s">
        <v>10</v>
      </c>
      <c r="E65" s="49" t="s">
        <v>1</v>
      </c>
      <c r="F65" s="49" t="s">
        <v>7</v>
      </c>
      <c r="G65" s="49" t="s">
        <v>8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s="51" customFormat="1" ht="30" x14ac:dyDescent="0.25">
      <c r="A66" s="50"/>
      <c r="B66" s="55" t="s">
        <v>36</v>
      </c>
      <c r="C66" s="56" t="s">
        <v>66</v>
      </c>
      <c r="D66" s="18" t="s">
        <v>13</v>
      </c>
      <c r="E66" s="18">
        <v>1</v>
      </c>
      <c r="F66" s="64"/>
      <c r="G66" s="6">
        <f>F66*E66</f>
        <v>0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s="51" customFormat="1" ht="105" x14ac:dyDescent="0.25">
      <c r="A67" s="50"/>
      <c r="B67" s="55" t="s">
        <v>37</v>
      </c>
      <c r="C67" s="57" t="s">
        <v>89</v>
      </c>
      <c r="D67" s="18" t="s">
        <v>13</v>
      </c>
      <c r="E67" s="18">
        <v>17</v>
      </c>
      <c r="F67" s="64"/>
      <c r="G67" s="6">
        <f>F67*E67</f>
        <v>0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s="51" customFormat="1" x14ac:dyDescent="0.25">
      <c r="A68" s="50"/>
      <c r="B68" s="55" t="s">
        <v>41</v>
      </c>
      <c r="C68" s="57" t="s">
        <v>69</v>
      </c>
      <c r="D68" s="18" t="s">
        <v>13</v>
      </c>
      <c r="E68" s="18">
        <v>2</v>
      </c>
      <c r="F68" s="64"/>
      <c r="G68" s="6">
        <f>F68*E68</f>
        <v>0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s="51" customFormat="1" x14ac:dyDescent="0.25">
      <c r="A69" s="50"/>
      <c r="B69" s="55" t="s">
        <v>43</v>
      </c>
      <c r="C69" s="57" t="s">
        <v>71</v>
      </c>
      <c r="D69" s="18" t="s">
        <v>4</v>
      </c>
      <c r="E69" s="18">
        <v>50</v>
      </c>
      <c r="F69" s="64"/>
      <c r="G69" s="6">
        <f>F69*E69</f>
        <v>0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</row>
    <row r="70" spans="1:26" x14ac:dyDescent="0.25">
      <c r="B70" s="18" t="s">
        <v>44</v>
      </c>
      <c r="C70" s="19" t="s">
        <v>72</v>
      </c>
      <c r="D70" s="18" t="s">
        <v>4</v>
      </c>
      <c r="E70" s="18">
        <v>20</v>
      </c>
      <c r="F70" s="65"/>
      <c r="G70" s="6">
        <f>F70*E70</f>
        <v>0</v>
      </c>
    </row>
    <row r="71" spans="1:26" s="51" customFormat="1" x14ac:dyDescent="0.25">
      <c r="A71" s="50"/>
      <c r="B71" s="77" t="s">
        <v>47</v>
      </c>
      <c r="C71" s="77"/>
      <c r="D71" s="77"/>
      <c r="E71" s="77"/>
      <c r="F71" s="77"/>
      <c r="G71" s="13">
        <f>SUM(G66:G70)</f>
        <v>0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</row>
    <row r="72" spans="1:26" s="51" customFormat="1" x14ac:dyDescent="0.25">
      <c r="A72" s="50"/>
      <c r="B72" s="77" t="s">
        <v>9</v>
      </c>
      <c r="C72" s="77"/>
      <c r="D72" s="77"/>
      <c r="E72" s="77"/>
      <c r="F72" s="36">
        <v>0.19</v>
      </c>
      <c r="G72" s="13">
        <f>G71*F72</f>
        <v>0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</row>
    <row r="73" spans="1:26" s="51" customFormat="1" x14ac:dyDescent="0.25">
      <c r="A73" s="50"/>
      <c r="B73" s="77" t="s">
        <v>48</v>
      </c>
      <c r="C73" s="77"/>
      <c r="D73" s="77"/>
      <c r="E73" s="77"/>
      <c r="F73" s="77"/>
      <c r="G73" s="69">
        <f>SUM(G71:G72)</f>
        <v>0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</row>
    <row r="74" spans="1:26" s="51" customFormat="1" x14ac:dyDescent="0.25">
      <c r="A74" s="50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</row>
    <row r="75" spans="1:26" s="51" customFormat="1" x14ac:dyDescent="0.25">
      <c r="A75" s="50"/>
      <c r="B75" s="73" t="s">
        <v>158</v>
      </c>
      <c r="C75" s="73"/>
      <c r="D75" s="73"/>
      <c r="E75" s="73"/>
      <c r="F75" s="73"/>
      <c r="G75" s="73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</row>
    <row r="76" spans="1:26" s="51" customFormat="1" x14ac:dyDescent="0.25">
      <c r="A76" s="50"/>
      <c r="B76" s="38" t="s">
        <v>0</v>
      </c>
      <c r="C76" s="38" t="s">
        <v>6</v>
      </c>
      <c r="D76" s="38" t="s">
        <v>10</v>
      </c>
      <c r="E76" s="38" t="s">
        <v>1</v>
      </c>
      <c r="F76" s="38" t="s">
        <v>7</v>
      </c>
      <c r="G76" s="38" t="s">
        <v>8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</row>
    <row r="77" spans="1:26" s="51" customFormat="1" x14ac:dyDescent="0.25">
      <c r="A77" s="50"/>
      <c r="B77" s="34" t="s">
        <v>159</v>
      </c>
      <c r="C77" s="33" t="s">
        <v>160</v>
      </c>
      <c r="D77" s="34" t="s">
        <v>161</v>
      </c>
      <c r="E77" s="34">
        <v>1</v>
      </c>
      <c r="F77" s="65"/>
      <c r="G77" s="17">
        <f>F77*E77</f>
        <v>0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</row>
    <row r="78" spans="1:26" s="51" customFormat="1" ht="15" customHeight="1" x14ac:dyDescent="0.25">
      <c r="A78" s="50"/>
      <c r="B78" s="34" t="s">
        <v>162</v>
      </c>
      <c r="C78" s="33" t="s">
        <v>163</v>
      </c>
      <c r="D78" s="34" t="s">
        <v>2</v>
      </c>
      <c r="E78" s="32">
        <v>5</v>
      </c>
      <c r="F78" s="65"/>
      <c r="G78" s="17">
        <f>F78*E78</f>
        <v>0</v>
      </c>
      <c r="H78" s="52"/>
      <c r="I78" s="53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6" s="54" customFormat="1" ht="15" customHeight="1" x14ac:dyDescent="0.25">
      <c r="B79" s="77" t="s">
        <v>164</v>
      </c>
      <c r="C79" s="77"/>
      <c r="D79" s="77"/>
      <c r="E79" s="77"/>
      <c r="F79" s="77"/>
      <c r="G79" s="31">
        <f>SUM(G77:G78)</f>
        <v>0</v>
      </c>
    </row>
    <row r="80" spans="1:26" s="54" customFormat="1" ht="15" customHeight="1" x14ac:dyDescent="0.25">
      <c r="B80" s="85" t="s">
        <v>11</v>
      </c>
      <c r="C80" s="86"/>
      <c r="D80" s="86"/>
      <c r="E80" s="87"/>
      <c r="F80" s="36">
        <v>0.12</v>
      </c>
      <c r="G80" s="31">
        <f>G79*F80</f>
        <v>0</v>
      </c>
    </row>
    <row r="81" spans="2:9" s="39" customFormat="1" ht="15" customHeight="1" x14ac:dyDescent="0.25">
      <c r="B81" s="85" t="s">
        <v>12</v>
      </c>
      <c r="C81" s="86"/>
      <c r="D81" s="86"/>
      <c r="E81" s="87" t="s">
        <v>12</v>
      </c>
      <c r="F81" s="36">
        <v>0.08</v>
      </c>
      <c r="G81" s="31">
        <f>G79*F81</f>
        <v>0</v>
      </c>
    </row>
    <row r="82" spans="2:9" s="39" customFormat="1" ht="15" customHeight="1" x14ac:dyDescent="0.25">
      <c r="B82" s="77" t="s">
        <v>165</v>
      </c>
      <c r="C82" s="77"/>
      <c r="D82" s="77"/>
      <c r="E82" s="77"/>
      <c r="F82" s="77"/>
      <c r="G82" s="67">
        <f>SUM(G79:G81)</f>
        <v>0</v>
      </c>
    </row>
    <row r="83" spans="2:9" s="39" customFormat="1" ht="15" customHeight="1" x14ac:dyDescent="0.25">
      <c r="B83" s="37"/>
      <c r="C83" s="43"/>
      <c r="D83" s="37"/>
      <c r="E83" s="37"/>
      <c r="F83" s="37"/>
      <c r="G83" s="42"/>
    </row>
    <row r="84" spans="2:9" ht="15" customHeight="1" x14ac:dyDescent="0.25">
      <c r="B84" s="82" t="s">
        <v>166</v>
      </c>
      <c r="C84" s="83"/>
      <c r="D84" s="83"/>
      <c r="E84" s="83"/>
      <c r="F84" s="83"/>
      <c r="G84" s="84"/>
    </row>
    <row r="85" spans="2:9" ht="15" customHeight="1" x14ac:dyDescent="0.25">
      <c r="B85" s="38" t="s">
        <v>0</v>
      </c>
      <c r="C85" s="38" t="s">
        <v>6</v>
      </c>
      <c r="D85" s="38" t="s">
        <v>10</v>
      </c>
      <c r="E85" s="38" t="s">
        <v>1</v>
      </c>
      <c r="F85" s="38" t="s">
        <v>7</v>
      </c>
      <c r="G85" s="38" t="s">
        <v>8</v>
      </c>
    </row>
    <row r="86" spans="2:9" ht="15" customHeight="1" x14ac:dyDescent="0.25">
      <c r="B86" s="34" t="s">
        <v>171</v>
      </c>
      <c r="C86" s="19" t="s">
        <v>172</v>
      </c>
      <c r="D86" s="18" t="s">
        <v>5</v>
      </c>
      <c r="E86" s="18">
        <v>3</v>
      </c>
      <c r="F86" s="64"/>
      <c r="G86" s="6">
        <f>F86*E86</f>
        <v>0</v>
      </c>
    </row>
    <row r="87" spans="2:9" ht="15" customHeight="1" x14ac:dyDescent="0.25">
      <c r="B87" s="34" t="s">
        <v>173</v>
      </c>
      <c r="C87" s="19" t="s">
        <v>174</v>
      </c>
      <c r="D87" s="34" t="s">
        <v>161</v>
      </c>
      <c r="E87" s="34">
        <v>1</v>
      </c>
      <c r="F87" s="65"/>
      <c r="G87" s="17">
        <f>F87*E87</f>
        <v>0</v>
      </c>
    </row>
    <row r="88" spans="2:9" ht="15" customHeight="1" x14ac:dyDescent="0.25">
      <c r="B88" s="34" t="s">
        <v>175</v>
      </c>
      <c r="C88" s="19" t="s">
        <v>176</v>
      </c>
      <c r="D88" s="34" t="s">
        <v>2</v>
      </c>
      <c r="E88" s="32">
        <v>5</v>
      </c>
      <c r="F88" s="65"/>
      <c r="G88" s="17">
        <f>F88*E88</f>
        <v>0</v>
      </c>
    </row>
    <row r="89" spans="2:9" ht="15" customHeight="1" x14ac:dyDescent="0.25">
      <c r="B89" s="77" t="s">
        <v>177</v>
      </c>
      <c r="C89" s="77"/>
      <c r="D89" s="77"/>
      <c r="E89" s="77"/>
      <c r="F89" s="77"/>
      <c r="G89" s="31">
        <f>SUM(G86:G88)</f>
        <v>0</v>
      </c>
    </row>
    <row r="90" spans="2:9" ht="15" customHeight="1" x14ac:dyDescent="0.25">
      <c r="B90" s="85" t="s">
        <v>11</v>
      </c>
      <c r="C90" s="86"/>
      <c r="D90" s="86"/>
      <c r="E90" s="87"/>
      <c r="F90" s="36">
        <v>0.12</v>
      </c>
      <c r="G90" s="31">
        <f>G89*F90</f>
        <v>0</v>
      </c>
    </row>
    <row r="91" spans="2:9" ht="15" customHeight="1" x14ac:dyDescent="0.25">
      <c r="B91" s="85" t="s">
        <v>12</v>
      </c>
      <c r="C91" s="86"/>
      <c r="D91" s="86"/>
      <c r="E91" s="87" t="s">
        <v>12</v>
      </c>
      <c r="F91" s="36">
        <v>0.08</v>
      </c>
      <c r="G91" s="31">
        <f>G89*F91</f>
        <v>0</v>
      </c>
    </row>
    <row r="92" spans="2:9" ht="15" customHeight="1" x14ac:dyDescent="0.25">
      <c r="B92" s="77" t="s">
        <v>178</v>
      </c>
      <c r="C92" s="77"/>
      <c r="D92" s="77"/>
      <c r="E92" s="77"/>
      <c r="F92" s="77"/>
      <c r="G92" s="68">
        <f>SUM(G89:G91)</f>
        <v>0</v>
      </c>
      <c r="I92" s="62"/>
    </row>
    <row r="94" spans="2:9" s="39" customFormat="1" ht="15" customHeight="1" x14ac:dyDescent="0.25">
      <c r="B94" s="82" t="s">
        <v>166</v>
      </c>
      <c r="C94" s="83"/>
      <c r="D94" s="83"/>
      <c r="E94" s="83"/>
      <c r="F94" s="83"/>
      <c r="G94" s="84"/>
    </row>
    <row r="95" spans="2:9" s="39" customFormat="1" ht="15" customHeight="1" x14ac:dyDescent="0.25">
      <c r="B95" s="66" t="s">
        <v>0</v>
      </c>
      <c r="C95" s="66" t="s">
        <v>6</v>
      </c>
      <c r="D95" s="66" t="s">
        <v>10</v>
      </c>
      <c r="E95" s="66" t="s">
        <v>1</v>
      </c>
      <c r="F95" s="66" t="s">
        <v>7</v>
      </c>
      <c r="G95" s="66" t="s">
        <v>8</v>
      </c>
    </row>
    <row r="96" spans="2:9" s="39" customFormat="1" ht="15" customHeight="1" x14ac:dyDescent="0.25">
      <c r="B96" s="71" t="s">
        <v>167</v>
      </c>
      <c r="C96" s="19" t="s">
        <v>168</v>
      </c>
      <c r="D96" s="34" t="s">
        <v>161</v>
      </c>
      <c r="E96" s="34">
        <v>1</v>
      </c>
      <c r="F96" s="65"/>
      <c r="G96" s="17">
        <f>F96*E96</f>
        <v>0</v>
      </c>
    </row>
    <row r="97" spans="2:7" s="39" customFormat="1" ht="15" customHeight="1" x14ac:dyDescent="0.25">
      <c r="B97" s="71" t="s">
        <v>169</v>
      </c>
      <c r="C97" s="19" t="s">
        <v>170</v>
      </c>
      <c r="D97" s="34" t="s">
        <v>2</v>
      </c>
      <c r="E97" s="32">
        <v>5</v>
      </c>
      <c r="F97" s="65"/>
      <c r="G97" s="17">
        <f>F97*E97</f>
        <v>0</v>
      </c>
    </row>
    <row r="98" spans="2:7" s="39" customFormat="1" ht="15" customHeight="1" x14ac:dyDescent="0.25">
      <c r="B98" s="85" t="s">
        <v>177</v>
      </c>
      <c r="C98" s="86"/>
      <c r="D98" s="86"/>
      <c r="E98" s="86"/>
      <c r="F98" s="87"/>
      <c r="G98" s="31">
        <f>SUM(G96:G97)</f>
        <v>0</v>
      </c>
    </row>
    <row r="99" spans="2:7" s="39" customFormat="1" ht="15" customHeight="1" x14ac:dyDescent="0.25">
      <c r="B99" s="85" t="s">
        <v>9</v>
      </c>
      <c r="C99" s="86"/>
      <c r="D99" s="86"/>
      <c r="E99" s="87"/>
      <c r="F99" s="36">
        <v>0.19</v>
      </c>
      <c r="G99" s="31">
        <f>G98*F99</f>
        <v>0</v>
      </c>
    </row>
    <row r="100" spans="2:7" s="39" customFormat="1" ht="15" customHeight="1" x14ac:dyDescent="0.25">
      <c r="B100" s="85" t="s">
        <v>178</v>
      </c>
      <c r="C100" s="86"/>
      <c r="D100" s="86"/>
      <c r="E100" s="86"/>
      <c r="F100" s="87"/>
      <c r="G100" s="68">
        <f>SUM(G98:G99)</f>
        <v>0</v>
      </c>
    </row>
    <row r="101" spans="2:7" s="39" customFormat="1" ht="15" customHeight="1" x14ac:dyDescent="0.25">
      <c r="C101" s="9"/>
    </row>
    <row r="102" spans="2:7" ht="15" customHeight="1" x14ac:dyDescent="0.25">
      <c r="B102" s="73" t="s">
        <v>93</v>
      </c>
      <c r="C102" s="73"/>
      <c r="D102" s="73"/>
      <c r="E102" s="73"/>
      <c r="F102" s="73"/>
      <c r="G102" s="73"/>
    </row>
    <row r="103" spans="2:7" s="39" customFormat="1" ht="15" customHeight="1" x14ac:dyDescent="0.25">
      <c r="B103" s="73" t="s">
        <v>195</v>
      </c>
      <c r="C103" s="73"/>
      <c r="D103" s="73"/>
      <c r="E103" s="73"/>
      <c r="F103" s="73"/>
      <c r="G103" s="73"/>
    </row>
    <row r="104" spans="2:7" ht="15" customHeight="1" x14ac:dyDescent="0.25">
      <c r="B104" s="49" t="s">
        <v>0</v>
      </c>
      <c r="C104" s="35" t="s">
        <v>6</v>
      </c>
      <c r="D104" s="49" t="s">
        <v>10</v>
      </c>
      <c r="E104" s="49" t="s">
        <v>1</v>
      </c>
      <c r="F104" s="49" t="s">
        <v>7</v>
      </c>
      <c r="G104" s="49" t="s">
        <v>8</v>
      </c>
    </row>
    <row r="105" spans="2:7" ht="15" customHeight="1" x14ac:dyDescent="0.25">
      <c r="B105" s="18" t="s">
        <v>95</v>
      </c>
      <c r="C105" s="20" t="s">
        <v>96</v>
      </c>
      <c r="D105" s="18" t="s">
        <v>97</v>
      </c>
      <c r="E105" s="18">
        <v>4</v>
      </c>
      <c r="F105" s="6">
        <v>174011</v>
      </c>
      <c r="G105" s="6">
        <f t="shared" ref="G105:G112" si="4">F105*E105</f>
        <v>696044</v>
      </c>
    </row>
    <row r="106" spans="2:7" ht="15" customHeight="1" x14ac:dyDescent="0.25">
      <c r="B106" s="18" t="s">
        <v>98</v>
      </c>
      <c r="C106" s="20" t="s">
        <v>99</v>
      </c>
      <c r="D106" s="18" t="s">
        <v>97</v>
      </c>
      <c r="E106" s="18">
        <v>4</v>
      </c>
      <c r="F106" s="6">
        <v>362818</v>
      </c>
      <c r="G106" s="6">
        <f t="shared" si="4"/>
        <v>1451272</v>
      </c>
    </row>
    <row r="107" spans="2:7" ht="15" customHeight="1" x14ac:dyDescent="0.25">
      <c r="B107" s="18" t="s">
        <v>100</v>
      </c>
      <c r="C107" s="20" t="s">
        <v>101</v>
      </c>
      <c r="D107" s="18" t="s">
        <v>97</v>
      </c>
      <c r="E107" s="18">
        <v>4</v>
      </c>
      <c r="F107" s="6">
        <v>1757562.4500000002</v>
      </c>
      <c r="G107" s="6">
        <f t="shared" si="4"/>
        <v>7030249.8000000007</v>
      </c>
    </row>
    <row r="108" spans="2:7" ht="15" customHeight="1" x14ac:dyDescent="0.25">
      <c r="B108" s="18" t="s">
        <v>102</v>
      </c>
      <c r="C108" s="20" t="s">
        <v>103</v>
      </c>
      <c r="D108" s="18" t="s">
        <v>97</v>
      </c>
      <c r="E108" s="18">
        <v>4</v>
      </c>
      <c r="F108" s="6">
        <v>290017</v>
      </c>
      <c r="G108" s="6">
        <f t="shared" si="4"/>
        <v>1160068</v>
      </c>
    </row>
    <row r="109" spans="2:7" ht="15" customHeight="1" x14ac:dyDescent="0.25">
      <c r="B109" s="18" t="s">
        <v>104</v>
      </c>
      <c r="C109" s="20" t="s">
        <v>105</v>
      </c>
      <c r="D109" s="18" t="s">
        <v>97</v>
      </c>
      <c r="E109" s="18">
        <v>4</v>
      </c>
      <c r="F109" s="6">
        <v>1029401.1000000001</v>
      </c>
      <c r="G109" s="6">
        <f t="shared" si="4"/>
        <v>4117604.4000000004</v>
      </c>
    </row>
    <row r="110" spans="2:7" ht="15" customHeight="1" x14ac:dyDescent="0.25">
      <c r="B110" s="18" t="s">
        <v>106</v>
      </c>
      <c r="C110" s="20" t="s">
        <v>107</v>
      </c>
      <c r="D110" s="18" t="s">
        <v>97</v>
      </c>
      <c r="E110" s="18">
        <v>4</v>
      </c>
      <c r="F110" s="6">
        <v>945138.01199999999</v>
      </c>
      <c r="G110" s="6">
        <f t="shared" si="4"/>
        <v>3780552.048</v>
      </c>
    </row>
    <row r="111" spans="2:7" ht="15" customHeight="1" x14ac:dyDescent="0.25">
      <c r="B111" s="18" t="s">
        <v>108</v>
      </c>
      <c r="C111" s="20" t="s">
        <v>109</v>
      </c>
      <c r="D111" s="18" t="s">
        <v>110</v>
      </c>
      <c r="E111" s="18">
        <v>40</v>
      </c>
      <c r="F111" s="6">
        <v>269544.91200000007</v>
      </c>
      <c r="G111" s="6">
        <f t="shared" si="4"/>
        <v>10781796.480000002</v>
      </c>
    </row>
    <row r="112" spans="2:7" ht="15" customHeight="1" x14ac:dyDescent="0.25">
      <c r="B112" s="18" t="s">
        <v>111</v>
      </c>
      <c r="C112" s="20" t="s">
        <v>112</v>
      </c>
      <c r="D112" s="18" t="s">
        <v>110</v>
      </c>
      <c r="E112" s="18">
        <v>40</v>
      </c>
      <c r="F112" s="6">
        <v>5212.1399642502438</v>
      </c>
      <c r="G112" s="6">
        <f t="shared" si="4"/>
        <v>208485.59857000975</v>
      </c>
    </row>
    <row r="113" spans="2:7" ht="15" customHeight="1" x14ac:dyDescent="0.25">
      <c r="B113" s="77" t="s">
        <v>93</v>
      </c>
      <c r="C113" s="77"/>
      <c r="D113" s="77"/>
      <c r="E113" s="77"/>
      <c r="F113" s="77"/>
      <c r="G113" s="13">
        <f>SUM(G105:G112)</f>
        <v>29226072.326570012</v>
      </c>
    </row>
    <row r="114" spans="2:7" ht="15" customHeight="1" x14ac:dyDescent="0.25">
      <c r="B114" s="77" t="s">
        <v>11</v>
      </c>
      <c r="C114" s="77"/>
      <c r="D114" s="77"/>
      <c r="E114" s="77"/>
      <c r="F114" s="36">
        <v>0.12</v>
      </c>
      <c r="G114" s="13">
        <f>G113*F114</f>
        <v>3507128.6791884014</v>
      </c>
    </row>
    <row r="115" spans="2:7" ht="15" customHeight="1" x14ac:dyDescent="0.25">
      <c r="B115" s="77" t="s">
        <v>12</v>
      </c>
      <c r="C115" s="77"/>
      <c r="D115" s="77"/>
      <c r="E115" s="77" t="s">
        <v>12</v>
      </c>
      <c r="F115" s="36">
        <v>0.08</v>
      </c>
      <c r="G115" s="13">
        <f>G113*F115</f>
        <v>2338085.7861256008</v>
      </c>
    </row>
    <row r="116" spans="2:7" ht="15" customHeight="1" x14ac:dyDescent="0.25">
      <c r="B116" s="77" t="s">
        <v>93</v>
      </c>
      <c r="C116" s="77"/>
      <c r="D116" s="77"/>
      <c r="E116" s="77"/>
      <c r="F116" s="77"/>
      <c r="G116" s="69">
        <f>SUM(G113:G115)</f>
        <v>35071286.791884013</v>
      </c>
    </row>
    <row r="117" spans="2:7" s="41" customFormat="1" ht="5.0999999999999996" customHeight="1" x14ac:dyDescent="0.25">
      <c r="B117" s="37"/>
      <c r="C117" s="37"/>
      <c r="D117" s="37"/>
      <c r="E117" s="37"/>
      <c r="F117" s="37"/>
      <c r="G117" s="58"/>
    </row>
    <row r="118" spans="2:7" s="39" customFormat="1" ht="15" customHeight="1" x14ac:dyDescent="0.25">
      <c r="B118" s="73" t="s">
        <v>196</v>
      </c>
      <c r="C118" s="73"/>
      <c r="D118" s="73"/>
      <c r="E118" s="73"/>
      <c r="F118" s="73"/>
      <c r="G118" s="73"/>
    </row>
    <row r="119" spans="2:7" ht="15" customHeight="1" x14ac:dyDescent="0.25">
      <c r="B119" s="59" t="s">
        <v>0</v>
      </c>
      <c r="C119" s="60" t="s">
        <v>6</v>
      </c>
      <c r="D119" s="59" t="s">
        <v>10</v>
      </c>
      <c r="E119" s="59" t="s">
        <v>1</v>
      </c>
      <c r="F119" s="59" t="s">
        <v>7</v>
      </c>
      <c r="G119" s="59" t="s">
        <v>8</v>
      </c>
    </row>
    <row r="120" spans="2:7" ht="15" customHeight="1" x14ac:dyDescent="0.25">
      <c r="B120" s="18" t="s">
        <v>114</v>
      </c>
      <c r="C120" s="20" t="s">
        <v>115</v>
      </c>
      <c r="D120" s="29" t="s">
        <v>116</v>
      </c>
      <c r="E120" s="29">
        <v>4</v>
      </c>
      <c r="F120" s="6">
        <v>2721428.5694999998</v>
      </c>
      <c r="G120" s="7">
        <f>F120*E120</f>
        <v>10885714.277999999</v>
      </c>
    </row>
    <row r="121" spans="2:7" ht="15" customHeight="1" x14ac:dyDescent="0.25">
      <c r="B121" s="77" t="s">
        <v>93</v>
      </c>
      <c r="C121" s="77"/>
      <c r="D121" s="77"/>
      <c r="E121" s="77"/>
      <c r="F121" s="77"/>
      <c r="G121" s="13">
        <f>SUM(G120)</f>
        <v>10885714.277999999</v>
      </c>
    </row>
    <row r="122" spans="2:7" ht="15" customHeight="1" x14ac:dyDescent="0.25">
      <c r="B122" s="77" t="s">
        <v>9</v>
      </c>
      <c r="C122" s="77"/>
      <c r="D122" s="77"/>
      <c r="E122" s="77"/>
      <c r="F122" s="36">
        <v>0.19</v>
      </c>
      <c r="G122" s="13">
        <f>G121*F122</f>
        <v>2068285.7128199998</v>
      </c>
    </row>
    <row r="123" spans="2:7" ht="15" customHeight="1" x14ac:dyDescent="0.25">
      <c r="B123" s="77" t="s">
        <v>93</v>
      </c>
      <c r="C123" s="77"/>
      <c r="D123" s="77"/>
      <c r="E123" s="77"/>
      <c r="F123" s="77"/>
      <c r="G123" s="69">
        <f>SUM(G121:G122)</f>
        <v>12953999.990819998</v>
      </c>
    </row>
    <row r="125" spans="2:7" ht="15" customHeight="1" x14ac:dyDescent="0.25">
      <c r="B125" s="78" t="s">
        <v>197</v>
      </c>
      <c r="C125" s="78"/>
      <c r="D125" s="78"/>
      <c r="E125" s="78"/>
      <c r="F125" s="78"/>
      <c r="G125" s="78"/>
    </row>
    <row r="126" spans="2:7" ht="15" customHeight="1" x14ac:dyDescent="0.25">
      <c r="B126" s="79" t="s">
        <v>117</v>
      </c>
      <c r="C126" s="80"/>
      <c r="D126" s="80"/>
      <c r="E126" s="80"/>
      <c r="F126" s="80"/>
      <c r="G126" s="81"/>
    </row>
    <row r="127" spans="2:7" ht="15" customHeight="1" x14ac:dyDescent="0.25">
      <c r="B127" s="24" t="s">
        <v>0</v>
      </c>
      <c r="C127" s="24" t="s">
        <v>6</v>
      </c>
      <c r="D127" s="25" t="s">
        <v>10</v>
      </c>
      <c r="E127" s="25" t="s">
        <v>94</v>
      </c>
      <c r="F127" s="26" t="s">
        <v>7</v>
      </c>
      <c r="G127" s="26" t="s">
        <v>8</v>
      </c>
    </row>
    <row r="128" spans="2:7" ht="30" x14ac:dyDescent="0.25">
      <c r="B128" s="18" t="s">
        <v>118</v>
      </c>
      <c r="C128" s="20" t="s">
        <v>119</v>
      </c>
      <c r="D128" s="18" t="s">
        <v>120</v>
      </c>
      <c r="E128" s="18">
        <v>40</v>
      </c>
      <c r="F128" s="6">
        <v>269544.91200000007</v>
      </c>
      <c r="G128" s="7">
        <f>F128*E128</f>
        <v>10781796.480000002</v>
      </c>
    </row>
    <row r="129" spans="1:11" ht="15" customHeight="1" x14ac:dyDescent="0.25">
      <c r="B129" s="18" t="s">
        <v>121</v>
      </c>
      <c r="C129" s="61" t="s">
        <v>122</v>
      </c>
      <c r="D129" s="18" t="s">
        <v>120</v>
      </c>
      <c r="E129" s="18">
        <v>40</v>
      </c>
      <c r="F129" s="6">
        <v>12352.13996425024</v>
      </c>
      <c r="G129" s="7">
        <f t="shared" ref="G129:G135" si="5">F129*E129</f>
        <v>494085.59857000958</v>
      </c>
      <c r="I129" s="39"/>
    </row>
    <row r="130" spans="1:11" ht="15" customHeight="1" x14ac:dyDescent="0.25">
      <c r="B130" s="18" t="s">
        <v>123</v>
      </c>
      <c r="C130" s="61" t="s">
        <v>198</v>
      </c>
      <c r="D130" s="18" t="s">
        <v>120</v>
      </c>
      <c r="E130" s="18">
        <f>4/1</f>
        <v>4</v>
      </c>
      <c r="F130" s="6">
        <v>143672.99166343166</v>
      </c>
      <c r="G130" s="7">
        <f t="shared" si="5"/>
        <v>574691.96665372665</v>
      </c>
      <c r="I130" s="62"/>
      <c r="J130" s="62"/>
    </row>
    <row r="131" spans="1:11" ht="15" customHeight="1" x14ac:dyDescent="0.25">
      <c r="B131" s="18" t="s">
        <v>124</v>
      </c>
      <c r="C131" s="61" t="s">
        <v>199</v>
      </c>
      <c r="D131" s="18" t="s">
        <v>120</v>
      </c>
      <c r="E131" s="18">
        <f>4/1</f>
        <v>4</v>
      </c>
      <c r="F131" s="6">
        <v>31651.303526395826</v>
      </c>
      <c r="G131" s="7">
        <f t="shared" si="5"/>
        <v>126605.21410558331</v>
      </c>
      <c r="I131" s="62"/>
      <c r="J131" s="62"/>
      <c r="K131" s="39"/>
    </row>
    <row r="132" spans="1:11" ht="15" customHeight="1" x14ac:dyDescent="0.25">
      <c r="B132" s="18" t="s">
        <v>125</v>
      </c>
      <c r="C132" s="61" t="s">
        <v>200</v>
      </c>
      <c r="D132" s="18" t="s">
        <v>116</v>
      </c>
      <c r="E132" s="18">
        <f>4/1</f>
        <v>4</v>
      </c>
      <c r="F132" s="6">
        <v>18194.190179725545</v>
      </c>
      <c r="G132" s="7">
        <f t="shared" si="5"/>
        <v>72776.76071890218</v>
      </c>
      <c r="I132" s="62"/>
      <c r="J132" s="62"/>
      <c r="K132" s="39"/>
    </row>
    <row r="133" spans="1:11" ht="15" customHeight="1" x14ac:dyDescent="0.25">
      <c r="B133" s="18" t="s">
        <v>126</v>
      </c>
      <c r="C133" s="20" t="s">
        <v>127</v>
      </c>
      <c r="D133" s="18" t="s">
        <v>116</v>
      </c>
      <c r="E133" s="18">
        <v>4</v>
      </c>
      <c r="F133" s="6">
        <v>1757562.4500000002</v>
      </c>
      <c r="G133" s="7">
        <f t="shared" si="5"/>
        <v>7030249.8000000007</v>
      </c>
      <c r="I133" s="39"/>
    </row>
    <row r="134" spans="1:11" ht="30" x14ac:dyDescent="0.25">
      <c r="B134" s="18" t="s">
        <v>128</v>
      </c>
      <c r="C134" s="20" t="s">
        <v>129</v>
      </c>
      <c r="D134" s="18" t="s">
        <v>116</v>
      </c>
      <c r="E134" s="18">
        <v>4</v>
      </c>
      <c r="F134" s="6">
        <v>1429401.1</v>
      </c>
      <c r="G134" s="7">
        <f t="shared" si="5"/>
        <v>5717604.4000000004</v>
      </c>
      <c r="I134" s="39"/>
    </row>
    <row r="135" spans="1:11" ht="15" customHeight="1" x14ac:dyDescent="0.25">
      <c r="B135" s="18" t="s">
        <v>130</v>
      </c>
      <c r="C135" s="20" t="s">
        <v>131</v>
      </c>
      <c r="D135" s="18" t="s">
        <v>116</v>
      </c>
      <c r="E135" s="18">
        <v>4</v>
      </c>
      <c r="F135" s="6">
        <v>290017</v>
      </c>
      <c r="G135" s="7">
        <f t="shared" si="5"/>
        <v>1160068</v>
      </c>
      <c r="I135" s="39"/>
    </row>
    <row r="136" spans="1:11" ht="15" customHeight="1" x14ac:dyDescent="0.25">
      <c r="B136" s="72" t="s">
        <v>132</v>
      </c>
      <c r="C136" s="72"/>
      <c r="D136" s="72"/>
      <c r="E136" s="72"/>
      <c r="F136" s="72"/>
      <c r="G136" s="30">
        <f>SUM(G128:G135)</f>
        <v>25957878.220048226</v>
      </c>
    </row>
    <row r="137" spans="1:11" ht="15" customHeight="1" x14ac:dyDescent="0.25">
      <c r="B137" s="72" t="s">
        <v>11</v>
      </c>
      <c r="C137" s="72"/>
      <c r="D137" s="72"/>
      <c r="E137" s="72"/>
      <c r="F137" s="27">
        <v>0.12</v>
      </c>
      <c r="G137" s="30">
        <f>G136*F137</f>
        <v>3114945.386405787</v>
      </c>
    </row>
    <row r="138" spans="1:11" ht="15" customHeight="1" x14ac:dyDescent="0.25">
      <c r="B138" s="72" t="s">
        <v>12</v>
      </c>
      <c r="C138" s="72"/>
      <c r="D138" s="72"/>
      <c r="E138" s="72" t="s">
        <v>12</v>
      </c>
      <c r="F138" s="27">
        <v>0.08</v>
      </c>
      <c r="G138" s="30">
        <f>G136*F138</f>
        <v>2076630.2576038581</v>
      </c>
    </row>
    <row r="139" spans="1:11" ht="15" customHeight="1" x14ac:dyDescent="0.25">
      <c r="B139" s="72" t="s">
        <v>133</v>
      </c>
      <c r="C139" s="72"/>
      <c r="D139" s="72"/>
      <c r="E139" s="72"/>
      <c r="F139" s="72"/>
      <c r="G139" s="70">
        <f>SUM(G136:G138)</f>
        <v>31149453.864057872</v>
      </c>
    </row>
    <row r="140" spans="1:11" ht="5.0999999999999996" customHeight="1" x14ac:dyDescent="0.25">
      <c r="B140" s="28"/>
      <c r="C140" s="28"/>
      <c r="D140" s="28"/>
      <c r="E140" s="28"/>
      <c r="F140" s="28"/>
      <c r="G140" s="28"/>
    </row>
    <row r="141" spans="1:11" ht="15" customHeight="1" x14ac:dyDescent="0.25">
      <c r="A141" s="14"/>
      <c r="B141" s="74" t="s">
        <v>113</v>
      </c>
      <c r="C141" s="75"/>
      <c r="D141" s="75"/>
      <c r="E141" s="75"/>
      <c r="F141" s="75"/>
      <c r="G141" s="76"/>
      <c r="H141" s="14"/>
    </row>
    <row r="142" spans="1:11" ht="15" customHeight="1" x14ac:dyDescent="0.25">
      <c r="A142" s="14"/>
      <c r="B142" s="24" t="s">
        <v>0</v>
      </c>
      <c r="C142" s="24" t="s">
        <v>6</v>
      </c>
      <c r="D142" s="25" t="s">
        <v>10</v>
      </c>
      <c r="E142" s="25" t="s">
        <v>94</v>
      </c>
      <c r="F142" s="26" t="s">
        <v>7</v>
      </c>
      <c r="G142" s="26" t="s">
        <v>8</v>
      </c>
      <c r="H142" s="14"/>
    </row>
    <row r="143" spans="1:11" ht="15" customHeight="1" x14ac:dyDescent="0.25">
      <c r="A143" s="14"/>
      <c r="B143" s="18" t="s">
        <v>134</v>
      </c>
      <c r="C143" s="20" t="s">
        <v>135</v>
      </c>
      <c r="D143" s="18" t="s">
        <v>97</v>
      </c>
      <c r="E143" s="18">
        <v>4</v>
      </c>
      <c r="F143" s="6">
        <v>16718038.800000001</v>
      </c>
      <c r="G143" s="7">
        <f>F143*E143</f>
        <v>66872155.200000003</v>
      </c>
      <c r="H143" s="14"/>
      <c r="I143" s="39"/>
    </row>
    <row r="144" spans="1:11" ht="15" customHeight="1" x14ac:dyDescent="0.25">
      <c r="A144" s="14"/>
      <c r="B144" s="18" t="s">
        <v>136</v>
      </c>
      <c r="C144" s="20" t="s">
        <v>137</v>
      </c>
      <c r="D144" s="18" t="s">
        <v>97</v>
      </c>
      <c r="E144" s="18">
        <v>4</v>
      </c>
      <c r="F144" s="6">
        <v>8948966.3999999985</v>
      </c>
      <c r="G144" s="7">
        <f t="shared" ref="G144:G153" si="6">F144*E144</f>
        <v>35795865.599999994</v>
      </c>
      <c r="H144" s="14"/>
      <c r="I144" s="39"/>
    </row>
    <row r="145" spans="1:9" s="39" customFormat="1" ht="15" customHeight="1" x14ac:dyDescent="0.25">
      <c r="A145" s="41"/>
      <c r="B145" s="18" t="s">
        <v>138</v>
      </c>
      <c r="C145" s="20" t="s">
        <v>139</v>
      </c>
      <c r="D145" s="18" t="s">
        <v>97</v>
      </c>
      <c r="E145" s="18">
        <v>4</v>
      </c>
      <c r="F145" s="6">
        <v>163262</v>
      </c>
      <c r="G145" s="7">
        <f t="shared" si="6"/>
        <v>653048</v>
      </c>
      <c r="H145" s="41"/>
    </row>
    <row r="146" spans="1:9" s="39" customFormat="1" ht="15" customHeight="1" x14ac:dyDescent="0.25">
      <c r="A146" s="41"/>
      <c r="B146" s="18" t="s">
        <v>140</v>
      </c>
      <c r="C146" s="20" t="s">
        <v>141</v>
      </c>
      <c r="D146" s="18" t="s">
        <v>97</v>
      </c>
      <c r="E146" s="18">
        <v>8</v>
      </c>
      <c r="F146" s="6">
        <v>46224</v>
      </c>
      <c r="G146" s="7">
        <f t="shared" si="6"/>
        <v>369792</v>
      </c>
      <c r="H146" s="41"/>
    </row>
    <row r="147" spans="1:9" s="39" customFormat="1" ht="15" customHeight="1" x14ac:dyDescent="0.25">
      <c r="A147" s="41"/>
      <c r="B147" s="18" t="s">
        <v>142</v>
      </c>
      <c r="C147" s="20" t="s">
        <v>143</v>
      </c>
      <c r="D147" s="18" t="s">
        <v>97</v>
      </c>
      <c r="E147" s="18">
        <v>4</v>
      </c>
      <c r="F147" s="6">
        <v>3009598.8</v>
      </c>
      <c r="G147" s="7">
        <f t="shared" si="6"/>
        <v>12038395.199999999</v>
      </c>
      <c r="H147" s="41"/>
    </row>
    <row r="148" spans="1:9" s="39" customFormat="1" ht="15" customHeight="1" x14ac:dyDescent="0.25">
      <c r="A148" s="41"/>
      <c r="B148" s="18" t="s">
        <v>144</v>
      </c>
      <c r="C148" s="20" t="s">
        <v>145</v>
      </c>
      <c r="D148" s="18" t="s">
        <v>97</v>
      </c>
      <c r="E148" s="18">
        <v>4</v>
      </c>
      <c r="F148" s="6">
        <v>2187210</v>
      </c>
      <c r="G148" s="7">
        <f t="shared" si="6"/>
        <v>8748840</v>
      </c>
      <c r="H148" s="41"/>
    </row>
    <row r="149" spans="1:9" s="39" customFormat="1" ht="15" customHeight="1" x14ac:dyDescent="0.25">
      <c r="A149" s="41"/>
      <c r="B149" s="18" t="s">
        <v>146</v>
      </c>
      <c r="C149" s="20" t="s">
        <v>147</v>
      </c>
      <c r="D149" s="18" t="s">
        <v>97</v>
      </c>
      <c r="E149" s="18">
        <v>4</v>
      </c>
      <c r="F149" s="6">
        <v>1600115.4000000001</v>
      </c>
      <c r="G149" s="7">
        <f t="shared" si="6"/>
        <v>6400461.6000000006</v>
      </c>
      <c r="H149" s="41"/>
    </row>
    <row r="150" spans="1:9" s="39" customFormat="1" ht="30" x14ac:dyDescent="0.25">
      <c r="A150" s="41"/>
      <c r="B150" s="18" t="s">
        <v>148</v>
      </c>
      <c r="C150" s="20" t="s">
        <v>149</v>
      </c>
      <c r="D150" s="18" t="s">
        <v>97</v>
      </c>
      <c r="E150" s="18">
        <v>4</v>
      </c>
      <c r="F150" s="6">
        <v>2898585</v>
      </c>
      <c r="G150" s="7">
        <f t="shared" si="6"/>
        <v>11594340</v>
      </c>
      <c r="H150" s="41"/>
    </row>
    <row r="151" spans="1:9" s="39" customFormat="1" ht="15" customHeight="1" x14ac:dyDescent="0.25">
      <c r="A151" s="41"/>
      <c r="B151" s="18" t="s">
        <v>150</v>
      </c>
      <c r="C151" s="20" t="s">
        <v>151</v>
      </c>
      <c r="D151" s="18" t="s">
        <v>97</v>
      </c>
      <c r="E151" s="18">
        <v>4</v>
      </c>
      <c r="F151" s="6">
        <v>398575</v>
      </c>
      <c r="G151" s="7">
        <f t="shared" si="6"/>
        <v>1594300</v>
      </c>
      <c r="H151" s="41"/>
    </row>
    <row r="152" spans="1:9" s="39" customFormat="1" ht="15" customHeight="1" x14ac:dyDescent="0.25">
      <c r="A152" s="41"/>
      <c r="B152" s="18" t="s">
        <v>152</v>
      </c>
      <c r="C152" s="20" t="s">
        <v>153</v>
      </c>
      <c r="D152" s="18" t="s">
        <v>97</v>
      </c>
      <c r="E152" s="18">
        <v>4</v>
      </c>
      <c r="F152" s="6">
        <v>407428.8</v>
      </c>
      <c r="G152" s="7">
        <f t="shared" si="6"/>
        <v>1629715.2</v>
      </c>
      <c r="H152" s="41"/>
    </row>
    <row r="153" spans="1:9" s="39" customFormat="1" ht="15" customHeight="1" x14ac:dyDescent="0.25">
      <c r="A153" s="41"/>
      <c r="B153" s="18" t="s">
        <v>154</v>
      </c>
      <c r="C153" s="20" t="s">
        <v>155</v>
      </c>
      <c r="D153" s="18" t="s">
        <v>97</v>
      </c>
      <c r="E153" s="18">
        <v>4</v>
      </c>
      <c r="F153" s="6">
        <v>2721428.5694999998</v>
      </c>
      <c r="G153" s="7">
        <f t="shared" si="6"/>
        <v>10885714.277999999</v>
      </c>
      <c r="H153" s="41"/>
    </row>
    <row r="154" spans="1:9" s="39" customFormat="1" ht="15" customHeight="1" x14ac:dyDescent="0.25">
      <c r="A154" s="41"/>
      <c r="B154" s="72" t="s">
        <v>132</v>
      </c>
      <c r="C154" s="72"/>
      <c r="D154" s="72"/>
      <c r="E154" s="72"/>
      <c r="F154" s="72"/>
      <c r="G154" s="30">
        <f>SUM(G143:G153)</f>
        <v>156582627.07799998</v>
      </c>
      <c r="H154" s="41"/>
    </row>
    <row r="155" spans="1:9" s="39" customFormat="1" ht="15" customHeight="1" x14ac:dyDescent="0.25">
      <c r="A155" s="41"/>
      <c r="B155" s="72" t="s">
        <v>9</v>
      </c>
      <c r="C155" s="72"/>
      <c r="D155" s="72"/>
      <c r="E155" s="72"/>
      <c r="F155" s="27">
        <v>0.19</v>
      </c>
      <c r="G155" s="30">
        <f>G154*F155</f>
        <v>29750699.144819997</v>
      </c>
      <c r="H155" s="41"/>
    </row>
    <row r="156" spans="1:9" s="39" customFormat="1" ht="15" customHeight="1" x14ac:dyDescent="0.25">
      <c r="A156" s="41"/>
      <c r="B156" s="72" t="s">
        <v>133</v>
      </c>
      <c r="C156" s="72"/>
      <c r="D156" s="72"/>
      <c r="E156" s="72"/>
      <c r="F156" s="72"/>
      <c r="G156" s="70">
        <f>SUM(G154:G155)</f>
        <v>186333326.22281998</v>
      </c>
      <c r="H156" s="41"/>
      <c r="I156" s="63"/>
    </row>
    <row r="157" spans="1:9" s="39" customFormat="1" ht="15" customHeight="1" x14ac:dyDescent="0.25">
      <c r="A157" s="41"/>
      <c r="B157" s="37"/>
      <c r="C157" s="43"/>
      <c r="D157" s="37"/>
      <c r="E157" s="37"/>
      <c r="F157" s="37"/>
      <c r="G157" s="42"/>
      <c r="H157" s="41"/>
    </row>
    <row r="158" spans="1:9" ht="15" customHeight="1" x14ac:dyDescent="0.25">
      <c r="A158" s="14"/>
      <c r="B158" s="90" t="s">
        <v>73</v>
      </c>
      <c r="C158" s="91"/>
      <c r="D158" s="91"/>
      <c r="E158" s="91"/>
      <c r="F158" s="92"/>
      <c r="G158" s="40">
        <f>+G20+G29+G50+G73+G82+G92+G100+G116+G123+G139+G156</f>
        <v>445508066.86958182</v>
      </c>
      <c r="H158" s="14"/>
    </row>
    <row r="159" spans="1:9" ht="15" customHeight="1" x14ac:dyDescent="0.25">
      <c r="A159" s="14"/>
      <c r="B159" s="44"/>
      <c r="C159" s="45"/>
      <c r="D159" s="45"/>
      <c r="E159" s="45"/>
      <c r="F159" s="45"/>
      <c r="G159" s="45"/>
      <c r="H159" s="14"/>
    </row>
    <row r="160" spans="1:9" ht="15" customHeight="1" x14ac:dyDescent="0.25">
      <c r="A160" s="14"/>
      <c r="B160" s="44" t="s">
        <v>81</v>
      </c>
      <c r="C160" s="45"/>
      <c r="D160" s="45"/>
      <c r="E160" s="45"/>
      <c r="F160" s="45"/>
      <c r="G160" s="45"/>
      <c r="H160" s="14"/>
    </row>
    <row r="161" spans="1:8" ht="15" customHeight="1" x14ac:dyDescent="0.25">
      <c r="A161" s="14"/>
      <c r="B161" s="45"/>
      <c r="C161" s="45"/>
      <c r="D161" s="45"/>
      <c r="E161" s="45"/>
      <c r="F161" s="45"/>
      <c r="G161" s="45"/>
      <c r="H161" s="14"/>
    </row>
    <row r="162" spans="1:8" ht="15" customHeight="1" x14ac:dyDescent="0.25">
      <c r="A162" s="14"/>
      <c r="B162" s="46" t="s">
        <v>74</v>
      </c>
      <c r="C162" s="45"/>
      <c r="D162" s="45"/>
      <c r="E162" s="45"/>
      <c r="F162" s="45"/>
      <c r="G162" s="45"/>
      <c r="H162" s="14"/>
    </row>
    <row r="163" spans="1:8" ht="15" customHeight="1" x14ac:dyDescent="0.25">
      <c r="A163" s="14"/>
      <c r="B163" s="46" t="s">
        <v>75</v>
      </c>
      <c r="C163" s="45"/>
      <c r="D163" s="45"/>
      <c r="E163" s="45"/>
      <c r="F163" s="45"/>
      <c r="G163" s="45"/>
      <c r="H163" s="14"/>
    </row>
    <row r="164" spans="1:8" ht="15" customHeight="1" x14ac:dyDescent="0.25">
      <c r="A164" s="14"/>
      <c r="B164" s="46" t="s">
        <v>76</v>
      </c>
      <c r="C164" s="45"/>
      <c r="D164" s="45"/>
      <c r="E164" s="45"/>
      <c r="F164" s="45"/>
      <c r="G164" s="45"/>
      <c r="H164" s="14"/>
    </row>
    <row r="165" spans="1:8" ht="15" customHeight="1" x14ac:dyDescent="0.25">
      <c r="A165" s="14"/>
      <c r="B165" s="46" t="s">
        <v>77</v>
      </c>
      <c r="C165" s="45"/>
      <c r="D165" s="45"/>
      <c r="E165" s="45"/>
      <c r="F165" s="45"/>
      <c r="G165" s="45"/>
      <c r="H165" s="14"/>
    </row>
    <row r="166" spans="1:8" ht="15" customHeight="1" x14ac:dyDescent="0.25">
      <c r="A166" s="14"/>
      <c r="B166" s="46" t="s">
        <v>78</v>
      </c>
      <c r="C166" s="45"/>
      <c r="D166" s="45"/>
      <c r="E166" s="45"/>
      <c r="F166" s="45"/>
      <c r="G166" s="45"/>
      <c r="H166" s="14"/>
    </row>
    <row r="167" spans="1:8" ht="15" customHeight="1" x14ac:dyDescent="0.25">
      <c r="A167" s="14"/>
      <c r="B167" s="46"/>
      <c r="C167" s="45"/>
      <c r="D167" s="45"/>
      <c r="E167" s="45"/>
      <c r="F167" s="45"/>
      <c r="G167" s="45"/>
      <c r="H167" s="14"/>
    </row>
    <row r="168" spans="1:8" ht="15" customHeight="1" x14ac:dyDescent="0.25">
      <c r="A168" s="14"/>
      <c r="B168" s="46"/>
      <c r="C168" s="45"/>
      <c r="D168" s="45"/>
      <c r="E168" s="45"/>
      <c r="F168" s="45"/>
      <c r="G168" s="45"/>
      <c r="H168" s="14"/>
    </row>
    <row r="169" spans="1:8" ht="15" customHeight="1" x14ac:dyDescent="0.25">
      <c r="A169" s="14"/>
      <c r="B169" s="46"/>
      <c r="C169" s="45"/>
      <c r="D169" s="45"/>
      <c r="E169" s="45"/>
      <c r="F169" s="45"/>
      <c r="G169" s="45"/>
      <c r="H169" s="14"/>
    </row>
    <row r="170" spans="1:8" ht="15" customHeight="1" x14ac:dyDescent="0.25">
      <c r="A170" s="14"/>
      <c r="B170" s="46" t="s">
        <v>79</v>
      </c>
      <c r="C170" s="45"/>
      <c r="D170" s="45"/>
      <c r="E170" s="45"/>
      <c r="F170" s="45"/>
      <c r="G170" s="45"/>
      <c r="H170" s="14"/>
    </row>
    <row r="171" spans="1:8" ht="15" customHeight="1" x14ac:dyDescent="0.25">
      <c r="A171" s="14"/>
      <c r="B171" s="46" t="s">
        <v>80</v>
      </c>
      <c r="C171" s="45"/>
      <c r="D171" s="45"/>
      <c r="E171" s="45"/>
      <c r="F171" s="45"/>
      <c r="G171" s="45"/>
      <c r="H171" s="14"/>
    </row>
    <row r="172" spans="1:8" ht="15" customHeight="1" x14ac:dyDescent="0.25">
      <c r="A172" s="14"/>
      <c r="B172" s="5"/>
      <c r="C172" s="16"/>
      <c r="D172" s="5"/>
      <c r="E172" s="5"/>
      <c r="F172" s="5"/>
      <c r="G172" s="15"/>
      <c r="H172" s="14"/>
    </row>
    <row r="173" spans="1:8" ht="15" customHeight="1" x14ac:dyDescent="0.25">
      <c r="A173" s="14"/>
      <c r="B173" s="5"/>
      <c r="C173" s="16"/>
      <c r="D173" s="5"/>
      <c r="E173" s="5"/>
      <c r="F173" s="5"/>
      <c r="G173" s="15"/>
      <c r="H173" s="14"/>
    </row>
    <row r="174" spans="1:8" ht="15" customHeight="1" x14ac:dyDescent="0.25">
      <c r="A174" s="14"/>
      <c r="C174" s="11"/>
      <c r="H174" s="14"/>
    </row>
    <row r="175" spans="1:8" ht="15" customHeight="1" x14ac:dyDescent="0.25">
      <c r="A175" s="14"/>
      <c r="C175" s="11"/>
      <c r="H175" s="14"/>
    </row>
    <row r="176" spans="1:8" ht="15" customHeight="1" x14ac:dyDescent="0.25">
      <c r="A176" s="14"/>
      <c r="C176" s="11"/>
      <c r="H176" s="14"/>
    </row>
    <row r="177" spans="1:8" ht="15" customHeight="1" x14ac:dyDescent="0.25">
      <c r="A177" s="14"/>
      <c r="C177" s="11"/>
      <c r="H177" s="14"/>
    </row>
    <row r="178" spans="1:8" ht="15" customHeight="1" x14ac:dyDescent="0.25">
      <c r="A178" s="14"/>
      <c r="C178" s="11"/>
      <c r="H178" s="14"/>
    </row>
    <row r="179" spans="1:8" ht="15" customHeight="1" x14ac:dyDescent="0.25">
      <c r="A179" s="14"/>
      <c r="C179" s="11"/>
      <c r="H179" s="14"/>
    </row>
    <row r="180" spans="1:8" ht="15" customHeight="1" x14ac:dyDescent="0.25">
      <c r="A180" s="14"/>
      <c r="C180" s="11"/>
      <c r="H180" s="14"/>
    </row>
    <row r="181" spans="1:8" ht="15" customHeight="1" x14ac:dyDescent="0.25">
      <c r="A181" s="14"/>
      <c r="C181" s="11"/>
      <c r="H181" s="14"/>
    </row>
    <row r="182" spans="1:8" ht="15" customHeight="1" x14ac:dyDescent="0.25">
      <c r="A182" s="14"/>
      <c r="C182" s="11"/>
      <c r="H182" s="14"/>
    </row>
    <row r="183" spans="1:8" ht="15" customHeight="1" x14ac:dyDescent="0.25">
      <c r="A183" s="14"/>
      <c r="C183" s="11"/>
      <c r="H183" s="14"/>
    </row>
    <row r="184" spans="1:8" ht="15" customHeight="1" x14ac:dyDescent="0.25">
      <c r="A184" s="14"/>
      <c r="C184" s="11"/>
      <c r="H184" s="14"/>
    </row>
    <row r="185" spans="1:8" ht="15" customHeight="1" x14ac:dyDescent="0.25">
      <c r="A185" s="14"/>
      <c r="C185" s="11"/>
      <c r="H185" s="14"/>
    </row>
    <row r="186" spans="1:8" ht="15" customHeight="1" x14ac:dyDescent="0.25">
      <c r="A186" s="14"/>
      <c r="C186" s="11"/>
      <c r="H186" s="14"/>
    </row>
    <row r="187" spans="1:8" ht="15" customHeight="1" x14ac:dyDescent="0.25">
      <c r="A187" s="14"/>
      <c r="C187" s="11"/>
      <c r="H187" s="14"/>
    </row>
  </sheetData>
  <mergeCells count="55">
    <mergeCell ref="B52:G52"/>
    <mergeCell ref="B158:F158"/>
    <mergeCell ref="B75:G75"/>
    <mergeCell ref="B79:F79"/>
    <mergeCell ref="B80:E80"/>
    <mergeCell ref="B81:E81"/>
    <mergeCell ref="B82:F82"/>
    <mergeCell ref="B84:G84"/>
    <mergeCell ref="B89:F89"/>
    <mergeCell ref="B114:E114"/>
    <mergeCell ref="B115:E115"/>
    <mergeCell ref="B116:F116"/>
    <mergeCell ref="B64:G64"/>
    <mergeCell ref="B31:G31"/>
    <mergeCell ref="B47:F47"/>
    <mergeCell ref="B48:E48"/>
    <mergeCell ref="B49:E49"/>
    <mergeCell ref="B50:F50"/>
    <mergeCell ref="B2:G2"/>
    <mergeCell ref="B17:F17"/>
    <mergeCell ref="B18:E18"/>
    <mergeCell ref="B19:E19"/>
    <mergeCell ref="B20:F20"/>
    <mergeCell ref="B22:G22"/>
    <mergeCell ref="B27:F27"/>
    <mergeCell ref="B28:E28"/>
    <mergeCell ref="B29:F29"/>
    <mergeCell ref="B4:G4"/>
    <mergeCell ref="B71:F71"/>
    <mergeCell ref="B72:E72"/>
    <mergeCell ref="B73:F73"/>
    <mergeCell ref="B102:G102"/>
    <mergeCell ref="B154:F154"/>
    <mergeCell ref="B94:G94"/>
    <mergeCell ref="B98:F98"/>
    <mergeCell ref="B99:E99"/>
    <mergeCell ref="B100:F100"/>
    <mergeCell ref="B90:E90"/>
    <mergeCell ref="B91:E91"/>
    <mergeCell ref="B92:F92"/>
    <mergeCell ref="B155:E155"/>
    <mergeCell ref="B156:F156"/>
    <mergeCell ref="B103:G103"/>
    <mergeCell ref="B118:G118"/>
    <mergeCell ref="B136:F136"/>
    <mergeCell ref="B137:E137"/>
    <mergeCell ref="B138:E138"/>
    <mergeCell ref="B139:F139"/>
    <mergeCell ref="B141:G141"/>
    <mergeCell ref="B121:F121"/>
    <mergeCell ref="B122:E122"/>
    <mergeCell ref="B123:F123"/>
    <mergeCell ref="B125:G125"/>
    <mergeCell ref="B126:G126"/>
    <mergeCell ref="B113:F113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2020-10-09T18:31:48Z</dcterms:modified>
</cp:coreProperties>
</file>