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AM\2. Mantenimiento CAM y Medio Ambiente\SPVA\1. Publicación\"/>
    </mc:Choice>
  </mc:AlternateContent>
  <bookViews>
    <workbookView xWindow="0" yWindow="0" windowWidth="20490" windowHeight="9045"/>
  </bookViews>
  <sheets>
    <sheet name="Anexo No. 2" sheetId="4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4" l="1"/>
  <c r="G59" i="4"/>
  <c r="G34" i="4"/>
  <c r="G30" i="4"/>
  <c r="G29" i="4"/>
  <c r="G25" i="4"/>
  <c r="G24" i="4"/>
  <c r="G20" i="4"/>
  <c r="G19" i="4"/>
  <c r="G15" i="4"/>
  <c r="G14" i="4"/>
  <c r="G7" i="4"/>
  <c r="G8" i="4"/>
  <c r="G9" i="4"/>
  <c r="G10" i="4"/>
  <c r="G11" i="4"/>
  <c r="G12" i="4"/>
  <c r="G13" i="4"/>
  <c r="G16" i="4"/>
  <c r="G17" i="4"/>
  <c r="G18" i="4"/>
  <c r="G21" i="4"/>
  <c r="G22" i="4"/>
  <c r="G23" i="4"/>
  <c r="G26" i="4"/>
  <c r="G27" i="4"/>
  <c r="G28" i="4"/>
  <c r="G31" i="4"/>
  <c r="G32" i="4"/>
  <c r="G33" i="4"/>
  <c r="G121" i="4" l="1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B88" i="4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G87" i="4"/>
  <c r="G72" i="4"/>
  <c r="G73" i="4" s="1"/>
  <c r="G63" i="4"/>
  <c r="G62" i="4"/>
  <c r="G61" i="4"/>
  <c r="G58" i="4"/>
  <c r="G57" i="4"/>
  <c r="G56" i="4"/>
  <c r="G55" i="4"/>
  <c r="G54" i="4"/>
  <c r="G53" i="4"/>
  <c r="G42" i="4"/>
  <c r="G43" i="4" s="1"/>
  <c r="G122" i="4" l="1"/>
  <c r="G123" i="4" s="1"/>
  <c r="G124" i="4" s="1"/>
  <c r="G35" i="4"/>
  <c r="G65" i="4"/>
  <c r="G66" i="4" s="1"/>
  <c r="G74" i="4"/>
  <c r="G77" i="4" s="1"/>
  <c r="G67" i="4"/>
  <c r="G44" i="4"/>
  <c r="G47" i="4" s="1"/>
  <c r="G36" i="4" l="1"/>
  <c r="G37" i="4"/>
  <c r="G68" i="4"/>
  <c r="G38" i="4"/>
  <c r="G75" i="4"/>
  <c r="G45" i="4"/>
  <c r="F77" i="4" l="1"/>
  <c r="F81" i="4" s="1"/>
  <c r="F47" i="4"/>
  <c r="F80" i="4" s="1"/>
  <c r="F82" i="4" l="1"/>
</calcChain>
</file>

<file path=xl/sharedStrings.xml><?xml version="1.0" encoding="utf-8"?>
<sst xmlns="http://schemas.openxmlformats.org/spreadsheetml/2006/main" count="197" uniqueCount="96">
  <si>
    <t>SUMINISTRO DE CÁMARA IP TIPO MINIDOMO 2 MP, IR 20 M</t>
  </si>
  <si>
    <t>SUMINISTRO DE CÁMARA IP TIPO BULLET 2 MP, IR 20 M</t>
  </si>
  <si>
    <t>SUMINISTRO DE CÁMARA IP PTZ 2 MP 30X</t>
  </si>
  <si>
    <t>SUMINISTRO DE CÁMARA ANÁLOGA MINIDOMO, IR 20 M</t>
  </si>
  <si>
    <t>SUMINISTRO DE CÁMARA ANÁLOGA BULLET, IR 20 M</t>
  </si>
  <si>
    <t>SUMINISTRO DE CÁMARA ANÁLOGA PTZ 2 MP 30X</t>
  </si>
  <si>
    <t>SUMINISTRO DE CÁMARA FIJA TIPO MINIDOMO PARA INTERIORES (TECNOLOGÍA NUEVO PROYECTO CAM)</t>
  </si>
  <si>
    <t>SUMINISTRO DE CÁMARA FIJA TIPO BULLET PARA EXTERIORES  (TECNOLOGÍA NUEVO PROYECTO CAM)</t>
  </si>
  <si>
    <t>SUMINISTRO DE GRABADOR IP DE 4 CANALES</t>
  </si>
  <si>
    <t>SUMINISTRO DE GRABADOR IP DE 8 CANALES</t>
  </si>
  <si>
    <t>SUMINISTRO DE GRABADOR IP DE 16 CANALES</t>
  </si>
  <si>
    <t>SUMINISTRO DE DISCO DURO DE 2 TB</t>
  </si>
  <si>
    <t>SUMINISTRO DE DISCO DURO DE 4 TB</t>
  </si>
  <si>
    <t>SUMINISTRO DE DISCO DURO DE 8 TB</t>
  </si>
  <si>
    <t>SUMINISTRO DE PAR DE VIDEOBALUM</t>
  </si>
  <si>
    <t>SUMINISTRO DE FUENTE POE PARA CÁMARA FIJA</t>
  </si>
  <si>
    <t>SUMINISTRO DE FUENTE PARA CÁMARA IP PTZ</t>
  </si>
  <si>
    <t>SUMINISTRO DE SWITCH 8 PUERTOS</t>
  </si>
  <si>
    <t>SUMINISTRO DE SWITCH POE 8 PUERTOS</t>
  </si>
  <si>
    <t xml:space="preserve">MANTENIMIENTO S. SUMINISTROS Y SERVICIOS
</t>
  </si>
  <si>
    <t>ITEM</t>
  </si>
  <si>
    <t xml:space="preserve">DESCRIPCIÓN </t>
  </si>
  <si>
    <t>CANTIDAD DE EQUIPOS / UNIDAD</t>
  </si>
  <si>
    <t>RONDAS</t>
  </si>
  <si>
    <t>VALOR UNITARIO</t>
  </si>
  <si>
    <t xml:space="preserve"> VALOR TOTAL</t>
  </si>
  <si>
    <t xml:space="preserve">S. SUMINISTROS Y SERVICIOS </t>
  </si>
  <si>
    <t>CAM</t>
  </si>
  <si>
    <t>MANTENIMIENTO PREVENTIVO SERVIDOR/NVR/DVR</t>
  </si>
  <si>
    <t>MANTENIMIENTO CÁMARA IP</t>
  </si>
  <si>
    <t>MANTENIMIENTO CÁMARAS ANÁLOGA</t>
  </si>
  <si>
    <t>MANTENIMIENTO SWITCH</t>
  </si>
  <si>
    <t>MANTENIMIENTO ESTACIÓN DE TRABAJO</t>
  </si>
  <si>
    <t>MANTENIMIENTO MONITOR</t>
  </si>
  <si>
    <t>MANTENIMIENTO CORRECTIVO</t>
  </si>
  <si>
    <t>MES</t>
  </si>
  <si>
    <t xml:space="preserve">BODEGA IGUANA </t>
  </si>
  <si>
    <t>CONCEJO</t>
  </si>
  <si>
    <t>CARRÉ</t>
  </si>
  <si>
    <t>MANTENIMIENTO CÁMARA ANÁLOGA</t>
  </si>
  <si>
    <t>MAS CERCA POBLADO</t>
  </si>
  <si>
    <t>DIAGNOSTICO DEL SISTEMA</t>
  </si>
  <si>
    <t>VISITA</t>
  </si>
  <si>
    <t xml:space="preserve">BOLSA DE REPUESTOS </t>
  </si>
  <si>
    <t>UNIDAD</t>
  </si>
  <si>
    <t>CANTIDAD</t>
  </si>
  <si>
    <t>BOLSA DE REPUESTOS S. SUMINISTROS Y SERVICIOS</t>
  </si>
  <si>
    <t xml:space="preserve">GL </t>
  </si>
  <si>
    <t>IVA MANTENIMIENTO SUMINISTROS Y SERVICIOS</t>
  </si>
  <si>
    <t>TOTAL MANTENIMIENTO SUMINISTROS Y SERVICIOS</t>
  </si>
  <si>
    <t>SUBTOTAL SUMINISTROS Y SERVICIOS</t>
  </si>
  <si>
    <t xml:space="preserve">MANTENIMIENTO MEDIO AMBIENTE
</t>
  </si>
  <si>
    <t>MEDIO AMBIENTE</t>
  </si>
  <si>
    <t>COBERTURA S. MEDIO AMBIENTE</t>
  </si>
  <si>
    <t>RONDA</t>
  </si>
  <si>
    <t xml:space="preserve">CENTRO DE BIENESTAR ANIMAL LA PERLA  MEDIO AMBIENTE </t>
  </si>
  <si>
    <t>LA PERLA</t>
  </si>
  <si>
    <t>BOLSA DE REPUESTOS MEDIO AMBIENTE</t>
  </si>
  <si>
    <t>SUBTOTAL MANTENIMIENTO MEDIO AMBIENTE</t>
  </si>
  <si>
    <t>ADMINISTRACIÓN  MANTENIMIENTO MEDIO AMBIENTE</t>
  </si>
  <si>
    <t>UTILIDAD  MANTENIMIENTO MEDIO AMBIENTE</t>
  </si>
  <si>
    <t>TOTAL  MANTENIMIENTO MEDIO AMBIENTE</t>
  </si>
  <si>
    <t>TOTAL BOLSA DE REPUESTOS MEDIOS AMBIENTE</t>
  </si>
  <si>
    <t>SUBTOTAL MEDIO AMBIENTE</t>
  </si>
  <si>
    <t>RESUMEN</t>
  </si>
  <si>
    <t>SUMINISTROS Y SERVICIOS</t>
  </si>
  <si>
    <t>TOTAL</t>
  </si>
  <si>
    <t>DETALLE BOLSA DE REPUESTOS</t>
  </si>
  <si>
    <t>UND</t>
  </si>
  <si>
    <t>SUMINISTRO DE FUENTE PARA CÁMARA 12 V 1,5 A</t>
  </si>
  <si>
    <t>SUMINISTRO DE TUBERÍA EMT 3/4" CON ACCESORIOS DE FIJACIÓN</t>
  </si>
  <si>
    <t>ML</t>
  </si>
  <si>
    <t>SUMINISTRO DE TUBERÍA IMC 3/4" CON ACCESORIOS DE FIJACIÓN</t>
  </si>
  <si>
    <t>SUMINISTRO DE CORAZA METÁLICA 3/4"</t>
  </si>
  <si>
    <t>SUMINISTRO DE CABLE UTP CATEGORÍA 6A</t>
  </si>
  <si>
    <t>SUMINISTRO DE JACK CATEGORÍA 6A</t>
  </si>
  <si>
    <t>SUMINISTRO DE PATCH CORD UTP CAT. 6A DE 0,9 METROS</t>
  </si>
  <si>
    <t>SUMINISTRO DE CABLE UTP CATEGORÍA 5E</t>
  </si>
  <si>
    <t>SUMINISTRO DE CABLE ELÉCTRICO TRENZADO 3X12 AWG</t>
  </si>
  <si>
    <t>SUMINISTRO DE CABLE ENCAUCHETADO 2X14 AWG</t>
  </si>
  <si>
    <t>SUMINISTRO DE CABLE ENCAUCHETADO 3X12 AWG</t>
  </si>
  <si>
    <t>SUMINISTRO TOMACORRIENTE ELÉCTRICO</t>
  </si>
  <si>
    <t>SUMINISTRO DE TUBERÍA PVC 3/4" CON ACCESORIOS DE FIJACIÓN</t>
  </si>
  <si>
    <t>SUMINISTRO DE CAJA DE PASO METÁLICA 4X4</t>
  </si>
  <si>
    <t>SUBTOTAL  BOLSA DE REPUESTOS</t>
  </si>
  <si>
    <t>IVA  BOLSA DE REPUESTOS</t>
  </si>
  <si>
    <t>TOTAL  BOLSA DE REPUESTOS</t>
  </si>
  <si>
    <t>SUBTOTAL BOLSA DE REPUESTOS MEDIO AMBIENTE</t>
  </si>
  <si>
    <t>IVA BOLSA DE REPUESTOS MEDIO AMBIENTE</t>
  </si>
  <si>
    <t>SUBTOTAL MANTENIMIENTO SUMINISTROS Y SERVICIOS</t>
  </si>
  <si>
    <t>ADMINISTRACIÓN MANTENIMIENTO SUMINISTROS Y SERVICIOS</t>
  </si>
  <si>
    <t>UTILIDAD MANTENIMIENTO SUMINISTROS Y SERVICIOS</t>
  </si>
  <si>
    <t>SUBTOTAL BOLSA DE REPUESTOS SUMINISTROS Y SERVICIOS</t>
  </si>
  <si>
    <t>MANTENIMIENTO CORRECTIVO, PREVENTIVO Y SUMINISTRO DE BOLSA DE REPUESTOS A LOS CIRCUITOS CERRADO DE TELEVISIÓN (CCTV) DE LAS SEDES DE LA ALCALDÍA DE MEDELLÍN.</t>
  </si>
  <si>
    <t>SUMINISTRO DE GRABADOR HIBRIDO DE 8 CANALES ANÁLOGOS Y 2 IP</t>
  </si>
  <si>
    <t>SUMINISTRO DE GRABADOR HIBRIDO DE 16 CANALES ANÁLOGOS Y 2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</si>
</sst>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164" formatCode="#,##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42" fontId="6" fillId="4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2" fontId="1" fillId="0" borderId="1" xfId="1" applyFont="1" applyBorder="1" applyAlignment="1">
      <alignment horizontal="center" vertical="center" wrapText="1"/>
    </xf>
    <xf numFmtId="42" fontId="1" fillId="0" borderId="1" xfId="1" applyFont="1" applyBorder="1" applyAlignment="1">
      <alignment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42" fontId="6" fillId="2" borderId="1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2" fontId="1" fillId="0" borderId="1" xfId="1" applyFont="1" applyBorder="1" applyAlignment="1">
      <alignment horizontal="center" vertical="center"/>
    </xf>
    <xf numFmtId="42" fontId="1" fillId="0" borderId="1" xfId="1" applyFont="1" applyFill="1" applyBorder="1" applyAlignment="1" applyProtection="1">
      <alignment vertical="center" wrapText="1"/>
      <protection hidden="1"/>
    </xf>
    <xf numFmtId="3" fontId="4" fillId="0" borderId="0" xfId="0" applyNumberFormat="1" applyFont="1" applyBorder="1" applyAlignment="1">
      <alignment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6" fillId="4" borderId="3" xfId="0" applyNumberFormat="1" applyFont="1" applyFill="1" applyBorder="1" applyAlignment="1">
      <alignment horizontal="center" vertical="center" wrapText="1"/>
    </xf>
    <xf numFmtId="42" fontId="6" fillId="2" borderId="4" xfId="1" applyFont="1" applyFill="1" applyBorder="1" applyAlignment="1">
      <alignment horizontal="center" vertical="center" wrapText="1"/>
    </xf>
    <xf numFmtId="42" fontId="6" fillId="2" borderId="5" xfId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42" fontId="7" fillId="0" borderId="1" xfId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guerra\Desktop\Propuesta%20mantenimiento%20CAM%20y%20sedes%20%20CONTRATO%20M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TENIMIENTO SEDES"/>
      <sheetName val="Hoja1"/>
      <sheetName val="ESU"/>
      <sheetName val="MTO"/>
    </sheetNames>
    <sheetDataSet>
      <sheetData sheetId="0">
        <row r="5">
          <cell r="E5">
            <v>20579013.003799997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5"/>
  <sheetViews>
    <sheetView tabSelected="1" zoomScale="115" zoomScaleNormal="115" workbookViewId="0"/>
  </sheetViews>
  <sheetFormatPr baseColWidth="10" defaultRowHeight="12.75" x14ac:dyDescent="0.25"/>
  <cols>
    <col min="1" max="1" width="11.42578125" style="1"/>
    <col min="2" max="2" width="14.7109375" style="2" customWidth="1"/>
    <col min="3" max="3" width="63.5703125" style="1" customWidth="1"/>
    <col min="4" max="4" width="18.28515625" style="2" customWidth="1"/>
    <col min="5" max="5" width="9.28515625" style="2" bestFit="1" customWidth="1"/>
    <col min="6" max="6" width="16.85546875" style="3" customWidth="1"/>
    <col min="7" max="7" width="13.7109375" style="4" bestFit="1" customWidth="1"/>
    <col min="8" max="8" width="13.42578125" style="1" bestFit="1" customWidth="1"/>
    <col min="9" max="9" width="13.5703125" style="1" bestFit="1" customWidth="1"/>
    <col min="10" max="16384" width="11.42578125" style="1"/>
  </cols>
  <sheetData>
    <row r="2" spans="2:7" ht="30" customHeight="1" x14ac:dyDescent="0.25">
      <c r="B2" s="45" t="s">
        <v>93</v>
      </c>
      <c r="C2" s="45"/>
      <c r="D2" s="45"/>
      <c r="E2" s="45"/>
      <c r="F2" s="45"/>
      <c r="G2" s="45"/>
    </row>
    <row r="4" spans="2:7" x14ac:dyDescent="0.25">
      <c r="B4" s="45" t="s">
        <v>19</v>
      </c>
      <c r="C4" s="45"/>
      <c r="D4" s="45"/>
      <c r="E4" s="45"/>
      <c r="F4" s="45"/>
      <c r="G4" s="45"/>
    </row>
    <row r="5" spans="2:7" ht="25.5" x14ac:dyDescent="0.25">
      <c r="B5" s="5" t="s">
        <v>20</v>
      </c>
      <c r="C5" s="5" t="s">
        <v>21</v>
      </c>
      <c r="D5" s="6" t="s">
        <v>22</v>
      </c>
      <c r="E5" s="6" t="s">
        <v>23</v>
      </c>
      <c r="F5" s="6" t="s">
        <v>24</v>
      </c>
      <c r="G5" s="7" t="s">
        <v>25</v>
      </c>
    </row>
    <row r="6" spans="2:7" x14ac:dyDescent="0.25">
      <c r="B6" s="49" t="s">
        <v>26</v>
      </c>
      <c r="C6" s="49"/>
      <c r="D6" s="49"/>
      <c r="E6" s="49"/>
      <c r="F6" s="49"/>
      <c r="G6" s="49"/>
    </row>
    <row r="7" spans="2:7" ht="12.75" customHeight="1" x14ac:dyDescent="0.25">
      <c r="B7" s="55" t="s">
        <v>27</v>
      </c>
      <c r="C7" s="24" t="s">
        <v>41</v>
      </c>
      <c r="D7" s="42" t="s">
        <v>42</v>
      </c>
      <c r="E7" s="41">
        <v>1</v>
      </c>
      <c r="F7" s="10"/>
      <c r="G7" s="11">
        <f>F7*E7</f>
        <v>0</v>
      </c>
    </row>
    <row r="8" spans="2:7" ht="12.75" customHeight="1" x14ac:dyDescent="0.25">
      <c r="B8" s="56"/>
      <c r="C8" s="24" t="s">
        <v>28</v>
      </c>
      <c r="D8" s="42">
        <v>8</v>
      </c>
      <c r="E8" s="9">
        <v>4</v>
      </c>
      <c r="F8" s="10"/>
      <c r="G8" s="11">
        <f t="shared" ref="G8:G33" si="0">F8*E8*D8</f>
        <v>0</v>
      </c>
    </row>
    <row r="9" spans="2:7" ht="12.75" customHeight="1" x14ac:dyDescent="0.25">
      <c r="B9" s="56"/>
      <c r="C9" s="24" t="s">
        <v>29</v>
      </c>
      <c r="D9" s="42">
        <v>36</v>
      </c>
      <c r="E9" s="9">
        <v>4</v>
      </c>
      <c r="F9" s="10"/>
      <c r="G9" s="11">
        <f t="shared" si="0"/>
        <v>0</v>
      </c>
    </row>
    <row r="10" spans="2:7" ht="12.75" customHeight="1" x14ac:dyDescent="0.25">
      <c r="B10" s="56"/>
      <c r="C10" s="24" t="s">
        <v>30</v>
      </c>
      <c r="D10" s="42">
        <v>88</v>
      </c>
      <c r="E10" s="9">
        <v>4</v>
      </c>
      <c r="F10" s="10"/>
      <c r="G10" s="11">
        <f t="shared" si="0"/>
        <v>0</v>
      </c>
    </row>
    <row r="11" spans="2:7" ht="12.75" customHeight="1" x14ac:dyDescent="0.25">
      <c r="B11" s="56"/>
      <c r="C11" s="24" t="s">
        <v>31</v>
      </c>
      <c r="D11" s="42">
        <v>4</v>
      </c>
      <c r="E11" s="9">
        <v>4</v>
      </c>
      <c r="F11" s="10"/>
      <c r="G11" s="11">
        <f t="shared" si="0"/>
        <v>0</v>
      </c>
    </row>
    <row r="12" spans="2:7" ht="12.75" customHeight="1" x14ac:dyDescent="0.25">
      <c r="B12" s="56"/>
      <c r="C12" s="24" t="s">
        <v>32</v>
      </c>
      <c r="D12" s="42">
        <v>4</v>
      </c>
      <c r="E12" s="9">
        <v>4</v>
      </c>
      <c r="F12" s="10"/>
      <c r="G12" s="11">
        <f t="shared" si="0"/>
        <v>0</v>
      </c>
    </row>
    <row r="13" spans="2:7" ht="12.75" customHeight="1" x14ac:dyDescent="0.25">
      <c r="B13" s="56"/>
      <c r="C13" s="24" t="s">
        <v>33</v>
      </c>
      <c r="D13" s="42">
        <v>4</v>
      </c>
      <c r="E13" s="9">
        <v>4</v>
      </c>
      <c r="F13" s="10"/>
      <c r="G13" s="11">
        <f t="shared" si="0"/>
        <v>0</v>
      </c>
    </row>
    <row r="14" spans="2:7" ht="12.75" customHeight="1" x14ac:dyDescent="0.25">
      <c r="B14" s="57"/>
      <c r="C14" s="24" t="s">
        <v>34</v>
      </c>
      <c r="D14" s="42" t="s">
        <v>35</v>
      </c>
      <c r="E14" s="9">
        <v>10</v>
      </c>
      <c r="F14" s="10"/>
      <c r="G14" s="11">
        <f>F14*E14</f>
        <v>0</v>
      </c>
    </row>
    <row r="15" spans="2:7" ht="12.75" customHeight="1" x14ac:dyDescent="0.25">
      <c r="B15" s="55" t="s">
        <v>36</v>
      </c>
      <c r="C15" s="24" t="s">
        <v>41</v>
      </c>
      <c r="D15" s="42" t="s">
        <v>42</v>
      </c>
      <c r="E15" s="41">
        <v>1</v>
      </c>
      <c r="F15" s="10"/>
      <c r="G15" s="11">
        <f>F15*E15</f>
        <v>0</v>
      </c>
    </row>
    <row r="16" spans="2:7" ht="12.75" customHeight="1" x14ac:dyDescent="0.25">
      <c r="B16" s="56"/>
      <c r="C16" s="24" t="s">
        <v>28</v>
      </c>
      <c r="D16" s="42">
        <v>1</v>
      </c>
      <c r="E16" s="9">
        <v>4</v>
      </c>
      <c r="F16" s="10"/>
      <c r="G16" s="11">
        <f t="shared" si="0"/>
        <v>0</v>
      </c>
    </row>
    <row r="17" spans="2:7" ht="12.75" customHeight="1" x14ac:dyDescent="0.25">
      <c r="B17" s="56"/>
      <c r="C17" s="24" t="s">
        <v>29</v>
      </c>
      <c r="D17" s="42">
        <v>4</v>
      </c>
      <c r="E17" s="9">
        <v>4</v>
      </c>
      <c r="F17" s="10"/>
      <c r="G17" s="11">
        <f t="shared" si="0"/>
        <v>0</v>
      </c>
    </row>
    <row r="18" spans="2:7" ht="12.75" customHeight="1" x14ac:dyDescent="0.25">
      <c r="B18" s="56"/>
      <c r="C18" s="24" t="s">
        <v>31</v>
      </c>
      <c r="D18" s="42">
        <v>1</v>
      </c>
      <c r="E18" s="9">
        <v>4</v>
      </c>
      <c r="F18" s="10"/>
      <c r="G18" s="11">
        <f t="shared" si="0"/>
        <v>0</v>
      </c>
    </row>
    <row r="19" spans="2:7" ht="12.75" customHeight="1" x14ac:dyDescent="0.25">
      <c r="B19" s="57"/>
      <c r="C19" s="24" t="s">
        <v>34</v>
      </c>
      <c r="D19" s="42" t="s">
        <v>35</v>
      </c>
      <c r="E19" s="9">
        <v>10</v>
      </c>
      <c r="F19" s="10"/>
      <c r="G19" s="11">
        <f>F19*E19</f>
        <v>0</v>
      </c>
    </row>
    <row r="20" spans="2:7" ht="12.75" customHeight="1" x14ac:dyDescent="0.25">
      <c r="B20" s="55" t="s">
        <v>37</v>
      </c>
      <c r="C20" s="24" t="s">
        <v>41</v>
      </c>
      <c r="D20" s="42" t="s">
        <v>42</v>
      </c>
      <c r="E20" s="41">
        <v>1</v>
      </c>
      <c r="F20" s="10"/>
      <c r="G20" s="11">
        <f>F20*E20</f>
        <v>0</v>
      </c>
    </row>
    <row r="21" spans="2:7" ht="12.75" customHeight="1" x14ac:dyDescent="0.25">
      <c r="B21" s="56"/>
      <c r="C21" s="24" t="s">
        <v>28</v>
      </c>
      <c r="D21" s="42">
        <v>1</v>
      </c>
      <c r="E21" s="9">
        <v>4</v>
      </c>
      <c r="F21" s="10"/>
      <c r="G21" s="11">
        <f t="shared" si="0"/>
        <v>0</v>
      </c>
    </row>
    <row r="22" spans="2:7" ht="12.75" customHeight="1" x14ac:dyDescent="0.25">
      <c r="B22" s="56"/>
      <c r="C22" s="24" t="s">
        <v>29</v>
      </c>
      <c r="D22" s="42">
        <v>34</v>
      </c>
      <c r="E22" s="9">
        <v>4</v>
      </c>
      <c r="F22" s="10"/>
      <c r="G22" s="11">
        <f t="shared" si="0"/>
        <v>0</v>
      </c>
    </row>
    <row r="23" spans="2:7" ht="12.75" customHeight="1" x14ac:dyDescent="0.25">
      <c r="B23" s="56"/>
      <c r="C23" s="24" t="s">
        <v>31</v>
      </c>
      <c r="D23" s="42">
        <v>1</v>
      </c>
      <c r="E23" s="9">
        <v>4</v>
      </c>
      <c r="F23" s="10"/>
      <c r="G23" s="11">
        <f t="shared" si="0"/>
        <v>0</v>
      </c>
    </row>
    <row r="24" spans="2:7" ht="12.75" customHeight="1" x14ac:dyDescent="0.25">
      <c r="B24" s="57"/>
      <c r="C24" s="24" t="s">
        <v>34</v>
      </c>
      <c r="D24" s="42" t="s">
        <v>35</v>
      </c>
      <c r="E24" s="9">
        <v>10</v>
      </c>
      <c r="F24" s="10"/>
      <c r="G24" s="11">
        <f>F24*E24</f>
        <v>0</v>
      </c>
    </row>
    <row r="25" spans="2:7" ht="12.75" customHeight="1" x14ac:dyDescent="0.25">
      <c r="B25" s="55" t="s">
        <v>38</v>
      </c>
      <c r="C25" s="24" t="s">
        <v>41</v>
      </c>
      <c r="D25" s="42" t="s">
        <v>42</v>
      </c>
      <c r="E25" s="41">
        <v>1</v>
      </c>
      <c r="F25" s="10"/>
      <c r="G25" s="11">
        <f>F25*E25</f>
        <v>0</v>
      </c>
    </row>
    <row r="26" spans="2:7" ht="12.75" customHeight="1" x14ac:dyDescent="0.25">
      <c r="B26" s="56"/>
      <c r="C26" s="24" t="s">
        <v>28</v>
      </c>
      <c r="D26" s="42">
        <v>1</v>
      </c>
      <c r="E26" s="9">
        <v>4</v>
      </c>
      <c r="F26" s="10"/>
      <c r="G26" s="11">
        <f t="shared" si="0"/>
        <v>0</v>
      </c>
    </row>
    <row r="27" spans="2:7" ht="12.75" customHeight="1" x14ac:dyDescent="0.25">
      <c r="B27" s="56"/>
      <c r="C27" s="24" t="s">
        <v>39</v>
      </c>
      <c r="D27" s="42">
        <v>12</v>
      </c>
      <c r="E27" s="9">
        <v>4</v>
      </c>
      <c r="F27" s="10"/>
      <c r="G27" s="11">
        <f t="shared" si="0"/>
        <v>0</v>
      </c>
    </row>
    <row r="28" spans="2:7" ht="12.75" customHeight="1" x14ac:dyDescent="0.25">
      <c r="B28" s="56"/>
      <c r="C28" s="24" t="s">
        <v>33</v>
      </c>
      <c r="D28" s="42">
        <v>1</v>
      </c>
      <c r="E28" s="9">
        <v>4</v>
      </c>
      <c r="F28" s="10"/>
      <c r="G28" s="11">
        <f t="shared" si="0"/>
        <v>0</v>
      </c>
    </row>
    <row r="29" spans="2:7" ht="12.75" customHeight="1" x14ac:dyDescent="0.25">
      <c r="B29" s="57"/>
      <c r="C29" s="24" t="s">
        <v>34</v>
      </c>
      <c r="D29" s="42" t="s">
        <v>35</v>
      </c>
      <c r="E29" s="9">
        <v>10</v>
      </c>
      <c r="F29" s="10"/>
      <c r="G29" s="11">
        <f>F29*E29</f>
        <v>0</v>
      </c>
    </row>
    <row r="30" spans="2:7" ht="12.75" customHeight="1" x14ac:dyDescent="0.25">
      <c r="B30" s="54" t="s">
        <v>40</v>
      </c>
      <c r="C30" s="24" t="s">
        <v>41</v>
      </c>
      <c r="D30" s="42" t="s">
        <v>42</v>
      </c>
      <c r="E30" s="9">
        <v>1</v>
      </c>
      <c r="F30" s="10"/>
      <c r="G30" s="11">
        <f>F30*E30</f>
        <v>0</v>
      </c>
    </row>
    <row r="31" spans="2:7" ht="12.75" customHeight="1" x14ac:dyDescent="0.25">
      <c r="B31" s="54"/>
      <c r="C31" s="24" t="s">
        <v>28</v>
      </c>
      <c r="D31" s="42">
        <v>1</v>
      </c>
      <c r="E31" s="9">
        <v>4</v>
      </c>
      <c r="F31" s="10"/>
      <c r="G31" s="11">
        <f t="shared" si="0"/>
        <v>0</v>
      </c>
    </row>
    <row r="32" spans="2:7" ht="12.75" customHeight="1" x14ac:dyDescent="0.25">
      <c r="B32" s="54"/>
      <c r="C32" s="24" t="s">
        <v>39</v>
      </c>
      <c r="D32" s="42">
        <v>4</v>
      </c>
      <c r="E32" s="9">
        <v>4</v>
      </c>
      <c r="F32" s="10"/>
      <c r="G32" s="11">
        <f t="shared" si="0"/>
        <v>0</v>
      </c>
    </row>
    <row r="33" spans="2:7" ht="12.75" customHeight="1" x14ac:dyDescent="0.25">
      <c r="B33" s="54"/>
      <c r="C33" s="24" t="s">
        <v>33</v>
      </c>
      <c r="D33" s="42">
        <v>1</v>
      </c>
      <c r="E33" s="9">
        <v>4</v>
      </c>
      <c r="F33" s="10"/>
      <c r="G33" s="11">
        <f t="shared" si="0"/>
        <v>0</v>
      </c>
    </row>
    <row r="34" spans="2:7" ht="12.75" customHeight="1" x14ac:dyDescent="0.25">
      <c r="B34" s="54"/>
      <c r="C34" s="24" t="s">
        <v>34</v>
      </c>
      <c r="D34" s="42" t="s">
        <v>35</v>
      </c>
      <c r="E34" s="9">
        <v>10</v>
      </c>
      <c r="F34" s="10"/>
      <c r="G34" s="11">
        <f>F34*E34</f>
        <v>0</v>
      </c>
    </row>
    <row r="35" spans="2:7" x14ac:dyDescent="0.25">
      <c r="B35" s="1"/>
      <c r="C35" s="45" t="s">
        <v>89</v>
      </c>
      <c r="D35" s="45"/>
      <c r="E35" s="45"/>
      <c r="F35" s="12"/>
      <c r="G35" s="13">
        <f>SUM(G8:G34)</f>
        <v>0</v>
      </c>
    </row>
    <row r="36" spans="2:7" x14ac:dyDescent="0.25">
      <c r="B36" s="1"/>
      <c r="C36" s="45" t="s">
        <v>90</v>
      </c>
      <c r="D36" s="45"/>
      <c r="E36" s="45"/>
      <c r="F36" s="12"/>
      <c r="G36" s="13">
        <f>G35*F36</f>
        <v>0</v>
      </c>
    </row>
    <row r="37" spans="2:7" x14ac:dyDescent="0.25">
      <c r="B37" s="1"/>
      <c r="C37" s="45" t="s">
        <v>91</v>
      </c>
      <c r="D37" s="45"/>
      <c r="E37" s="45"/>
      <c r="F37" s="12"/>
      <c r="G37" s="13">
        <f>G35*F37</f>
        <v>0</v>
      </c>
    </row>
    <row r="38" spans="2:7" x14ac:dyDescent="0.25">
      <c r="B38" s="1"/>
      <c r="C38" s="45" t="s">
        <v>49</v>
      </c>
      <c r="D38" s="45"/>
      <c r="E38" s="45"/>
      <c r="F38" s="12"/>
      <c r="G38" s="13">
        <f>SUM(G35:G37)</f>
        <v>0</v>
      </c>
    </row>
    <row r="39" spans="2:7" x14ac:dyDescent="0.25">
      <c r="B39" s="1"/>
      <c r="C39" s="14"/>
      <c r="D39" s="15"/>
      <c r="E39" s="15"/>
      <c r="F39" s="16"/>
      <c r="G39" s="16"/>
    </row>
    <row r="40" spans="2:7" x14ac:dyDescent="0.25">
      <c r="B40" s="47" t="s">
        <v>43</v>
      </c>
      <c r="C40" s="47"/>
      <c r="D40" s="47"/>
      <c r="E40" s="47"/>
      <c r="F40" s="47"/>
      <c r="G40" s="47"/>
    </row>
    <row r="41" spans="2:7" x14ac:dyDescent="0.25">
      <c r="B41" s="5" t="s">
        <v>20</v>
      </c>
      <c r="C41" s="5" t="s">
        <v>21</v>
      </c>
      <c r="D41" s="6" t="s">
        <v>44</v>
      </c>
      <c r="E41" s="6" t="s">
        <v>45</v>
      </c>
      <c r="F41" s="6" t="s">
        <v>24</v>
      </c>
      <c r="G41" s="7" t="s">
        <v>25</v>
      </c>
    </row>
    <row r="42" spans="2:7" x14ac:dyDescent="0.25">
      <c r="B42" s="9">
        <v>1</v>
      </c>
      <c r="C42" s="17" t="s">
        <v>46</v>
      </c>
      <c r="D42" s="9" t="s">
        <v>47</v>
      </c>
      <c r="E42" s="9">
        <v>1</v>
      </c>
      <c r="F42" s="18">
        <v>77011363</v>
      </c>
      <c r="G42" s="19">
        <f>F42*E42</f>
        <v>77011363</v>
      </c>
    </row>
    <row r="43" spans="2:7" x14ac:dyDescent="0.25">
      <c r="B43" s="1"/>
      <c r="C43" s="45" t="s">
        <v>92</v>
      </c>
      <c r="D43" s="45"/>
      <c r="E43" s="45"/>
      <c r="F43" s="12"/>
      <c r="G43" s="13">
        <f>G42</f>
        <v>77011363</v>
      </c>
    </row>
    <row r="44" spans="2:7" x14ac:dyDescent="0.25">
      <c r="B44" s="1"/>
      <c r="C44" s="45" t="s">
        <v>48</v>
      </c>
      <c r="D44" s="45"/>
      <c r="E44" s="45"/>
      <c r="F44" s="12">
        <v>0.19</v>
      </c>
      <c r="G44" s="13">
        <f>G43*F44</f>
        <v>14632158.970000001</v>
      </c>
    </row>
    <row r="45" spans="2:7" x14ac:dyDescent="0.25">
      <c r="B45" s="1"/>
      <c r="C45" s="45" t="s">
        <v>49</v>
      </c>
      <c r="D45" s="45"/>
      <c r="E45" s="45"/>
      <c r="F45" s="12"/>
      <c r="G45" s="13">
        <f>G43+G44</f>
        <v>91643521.969999999</v>
      </c>
    </row>
    <row r="46" spans="2:7" x14ac:dyDescent="0.25">
      <c r="B46" s="1"/>
      <c r="C46" s="14"/>
      <c r="D46" s="15"/>
      <c r="E46" s="15"/>
      <c r="F46" s="16"/>
      <c r="G46" s="16"/>
    </row>
    <row r="47" spans="2:7" x14ac:dyDescent="0.25">
      <c r="B47" s="1"/>
      <c r="C47" s="45" t="s">
        <v>50</v>
      </c>
      <c r="D47" s="45"/>
      <c r="E47" s="45"/>
      <c r="F47" s="46">
        <f>G45+G38</f>
        <v>91643521.969999999</v>
      </c>
      <c r="G47" s="46" t="e">
        <f>G44+#REF!</f>
        <v>#REF!</v>
      </c>
    </row>
    <row r="48" spans="2:7" x14ac:dyDescent="0.25">
      <c r="B48" s="15"/>
      <c r="C48" s="14"/>
      <c r="D48" s="15"/>
      <c r="E48" s="15"/>
      <c r="F48" s="16"/>
      <c r="G48" s="20"/>
    </row>
    <row r="49" spans="2:7" x14ac:dyDescent="0.25">
      <c r="B49" s="45" t="s">
        <v>51</v>
      </c>
      <c r="C49" s="45"/>
      <c r="D49" s="45"/>
      <c r="E49" s="45"/>
      <c r="F49" s="45"/>
      <c r="G49" s="45"/>
    </row>
    <row r="50" spans="2:7" ht="25.5" x14ac:dyDescent="0.25">
      <c r="B50" s="5" t="s">
        <v>20</v>
      </c>
      <c r="C50" s="5" t="s">
        <v>21</v>
      </c>
      <c r="D50" s="6" t="s">
        <v>22</v>
      </c>
      <c r="E50" s="6" t="s">
        <v>23</v>
      </c>
      <c r="F50" s="6" t="s">
        <v>24</v>
      </c>
      <c r="G50" s="7" t="s">
        <v>25</v>
      </c>
    </row>
    <row r="51" spans="2:7" x14ac:dyDescent="0.25">
      <c r="B51" s="49" t="s">
        <v>52</v>
      </c>
      <c r="C51" s="49"/>
      <c r="D51" s="49"/>
      <c r="E51" s="49"/>
      <c r="F51" s="49"/>
      <c r="G51" s="49"/>
    </row>
    <row r="52" spans="2:7" x14ac:dyDescent="0.25">
      <c r="B52" s="50" t="s">
        <v>53</v>
      </c>
      <c r="C52" s="50"/>
      <c r="D52" s="50"/>
      <c r="E52" s="50"/>
      <c r="F52" s="50"/>
      <c r="G52" s="50"/>
    </row>
    <row r="53" spans="2:7" x14ac:dyDescent="0.25">
      <c r="B53" s="51" t="s">
        <v>52</v>
      </c>
      <c r="C53" s="24" t="s">
        <v>41</v>
      </c>
      <c r="D53" s="21" t="s">
        <v>54</v>
      </c>
      <c r="E53" s="21">
        <v>1</v>
      </c>
      <c r="F53" s="10"/>
      <c r="G53" s="11">
        <f>F53*E53</f>
        <v>0</v>
      </c>
    </row>
    <row r="54" spans="2:7" x14ac:dyDescent="0.25">
      <c r="B54" s="51"/>
      <c r="C54" s="8" t="s">
        <v>28</v>
      </c>
      <c r="D54" s="22">
        <v>1</v>
      </c>
      <c r="E54" s="21">
        <v>4</v>
      </c>
      <c r="F54" s="10"/>
      <c r="G54" s="11">
        <f>E54*F54*D54</f>
        <v>0</v>
      </c>
    </row>
    <row r="55" spans="2:7" x14ac:dyDescent="0.25">
      <c r="B55" s="51"/>
      <c r="C55" s="8" t="s">
        <v>29</v>
      </c>
      <c r="D55" s="43">
        <v>9</v>
      </c>
      <c r="E55" s="21">
        <v>4</v>
      </c>
      <c r="F55" s="10"/>
      <c r="G55" s="11">
        <f>E55*F55*D55</f>
        <v>0</v>
      </c>
    </row>
    <row r="56" spans="2:7" x14ac:dyDescent="0.25">
      <c r="B56" s="51"/>
      <c r="C56" s="8" t="s">
        <v>31</v>
      </c>
      <c r="D56" s="9">
        <v>1</v>
      </c>
      <c r="E56" s="9">
        <v>4</v>
      </c>
      <c r="F56" s="10"/>
      <c r="G56" s="11">
        <f t="shared" ref="G56:G58" si="1">F56*E56*D56</f>
        <v>0</v>
      </c>
    </row>
    <row r="57" spans="2:7" x14ac:dyDescent="0.25">
      <c r="B57" s="51"/>
      <c r="C57" s="8" t="s">
        <v>32</v>
      </c>
      <c r="D57" s="9">
        <v>1</v>
      </c>
      <c r="E57" s="22">
        <v>4</v>
      </c>
      <c r="F57" s="10"/>
      <c r="G57" s="11">
        <f t="shared" si="1"/>
        <v>0</v>
      </c>
    </row>
    <row r="58" spans="2:7" x14ac:dyDescent="0.25">
      <c r="B58" s="51"/>
      <c r="C58" s="8" t="s">
        <v>33</v>
      </c>
      <c r="D58" s="9">
        <v>1</v>
      </c>
      <c r="E58" s="22">
        <v>4</v>
      </c>
      <c r="F58" s="10"/>
      <c r="G58" s="11">
        <f t="shared" si="1"/>
        <v>0</v>
      </c>
    </row>
    <row r="59" spans="2:7" x14ac:dyDescent="0.25">
      <c r="B59" s="51"/>
      <c r="C59" s="23" t="s">
        <v>34</v>
      </c>
      <c r="D59" s="21" t="s">
        <v>35</v>
      </c>
      <c r="E59" s="21">
        <v>10</v>
      </c>
      <c r="F59" s="10"/>
      <c r="G59" s="11">
        <f>F59*E59</f>
        <v>0</v>
      </c>
    </row>
    <row r="60" spans="2:7" x14ac:dyDescent="0.25">
      <c r="B60" s="52" t="s">
        <v>55</v>
      </c>
      <c r="C60" s="52"/>
      <c r="D60" s="52"/>
      <c r="E60" s="52"/>
      <c r="F60" s="52"/>
      <c r="G60" s="52"/>
    </row>
    <row r="61" spans="2:7" x14ac:dyDescent="0.25">
      <c r="B61" s="53" t="s">
        <v>56</v>
      </c>
      <c r="C61" s="24" t="s">
        <v>41</v>
      </c>
      <c r="D61" s="21" t="s">
        <v>54</v>
      </c>
      <c r="E61" s="21">
        <v>1</v>
      </c>
      <c r="F61" s="10"/>
      <c r="G61" s="11">
        <f>F61*E61</f>
        <v>0</v>
      </c>
    </row>
    <row r="62" spans="2:7" x14ac:dyDescent="0.25">
      <c r="B62" s="53"/>
      <c r="C62" s="8" t="s">
        <v>28</v>
      </c>
      <c r="D62" s="9">
        <v>1</v>
      </c>
      <c r="E62" s="9">
        <v>4</v>
      </c>
      <c r="F62" s="10"/>
      <c r="G62" s="11">
        <f t="shared" ref="G62:G63" si="2">E62*F62*D62</f>
        <v>0</v>
      </c>
    </row>
    <row r="63" spans="2:7" x14ac:dyDescent="0.25">
      <c r="B63" s="53"/>
      <c r="C63" s="8" t="s">
        <v>29</v>
      </c>
      <c r="D63" s="43">
        <v>1</v>
      </c>
      <c r="E63" s="22">
        <v>4</v>
      </c>
      <c r="F63" s="10"/>
      <c r="G63" s="11">
        <f t="shared" si="2"/>
        <v>0</v>
      </c>
    </row>
    <row r="64" spans="2:7" x14ac:dyDescent="0.25">
      <c r="B64" s="53"/>
      <c r="C64" s="24" t="s">
        <v>34</v>
      </c>
      <c r="D64" s="25" t="s">
        <v>35</v>
      </c>
      <c r="E64" s="25">
        <v>10</v>
      </c>
      <c r="F64" s="10"/>
      <c r="G64" s="11">
        <f>F64*E64</f>
        <v>0</v>
      </c>
    </row>
    <row r="65" spans="2:7" x14ac:dyDescent="0.25">
      <c r="B65" s="1"/>
      <c r="C65" s="48" t="s">
        <v>58</v>
      </c>
      <c r="D65" s="48"/>
      <c r="E65" s="48"/>
      <c r="F65" s="26"/>
      <c r="G65" s="27">
        <f>SUM(G52:G64)</f>
        <v>0</v>
      </c>
    </row>
    <row r="66" spans="2:7" x14ac:dyDescent="0.25">
      <c r="B66" s="1"/>
      <c r="C66" s="45" t="s">
        <v>59</v>
      </c>
      <c r="D66" s="45"/>
      <c r="E66" s="45"/>
      <c r="F66" s="12"/>
      <c r="G66" s="28">
        <f>G65*F66</f>
        <v>0</v>
      </c>
    </row>
    <row r="67" spans="2:7" x14ac:dyDescent="0.25">
      <c r="B67" s="1"/>
      <c r="C67" s="45" t="s">
        <v>60</v>
      </c>
      <c r="D67" s="45"/>
      <c r="E67" s="45"/>
      <c r="F67" s="12"/>
      <c r="G67" s="28">
        <f>G65*F67</f>
        <v>0</v>
      </c>
    </row>
    <row r="68" spans="2:7" x14ac:dyDescent="0.25">
      <c r="B68" s="1"/>
      <c r="C68" s="45" t="s">
        <v>61</v>
      </c>
      <c r="D68" s="45"/>
      <c r="E68" s="45"/>
      <c r="F68" s="12"/>
      <c r="G68" s="28">
        <f>SUM(G65:G67)</f>
        <v>0</v>
      </c>
    </row>
    <row r="69" spans="2:7" x14ac:dyDescent="0.25">
      <c r="B69" s="1"/>
      <c r="C69" s="14"/>
      <c r="D69" s="15"/>
      <c r="E69" s="15"/>
      <c r="F69" s="16"/>
      <c r="G69" s="29"/>
    </row>
    <row r="70" spans="2:7" x14ac:dyDescent="0.25">
      <c r="B70" s="47" t="s">
        <v>43</v>
      </c>
      <c r="C70" s="47"/>
      <c r="D70" s="47"/>
      <c r="E70" s="47"/>
      <c r="F70" s="47"/>
      <c r="G70" s="47"/>
    </row>
    <row r="71" spans="2:7" x14ac:dyDescent="0.25">
      <c r="B71" s="5" t="s">
        <v>20</v>
      </c>
      <c r="C71" s="5" t="s">
        <v>21</v>
      </c>
      <c r="D71" s="6" t="s">
        <v>44</v>
      </c>
      <c r="E71" s="6" t="s">
        <v>45</v>
      </c>
      <c r="F71" s="6" t="s">
        <v>24</v>
      </c>
      <c r="G71" s="7" t="s">
        <v>25</v>
      </c>
    </row>
    <row r="72" spans="2:7" x14ac:dyDescent="0.25">
      <c r="B72" s="9">
        <v>1</v>
      </c>
      <c r="C72" s="17" t="s">
        <v>57</v>
      </c>
      <c r="D72" s="9" t="s">
        <v>47</v>
      </c>
      <c r="E72" s="9">
        <v>1</v>
      </c>
      <c r="F72" s="18">
        <v>5710133</v>
      </c>
      <c r="G72" s="19">
        <f>F72*E72</f>
        <v>5710133</v>
      </c>
    </row>
    <row r="73" spans="2:7" x14ac:dyDescent="0.25">
      <c r="B73" s="1"/>
      <c r="C73" s="48" t="s">
        <v>87</v>
      </c>
      <c r="D73" s="48"/>
      <c r="E73" s="48"/>
      <c r="F73" s="26"/>
      <c r="G73" s="27">
        <f>G72</f>
        <v>5710133</v>
      </c>
    </row>
    <row r="74" spans="2:7" x14ac:dyDescent="0.25">
      <c r="B74" s="1"/>
      <c r="C74" s="45" t="s">
        <v>88</v>
      </c>
      <c r="D74" s="45"/>
      <c r="E74" s="45"/>
      <c r="F74" s="12">
        <v>0.19</v>
      </c>
      <c r="G74" s="28">
        <f>G73*F74</f>
        <v>1084925.27</v>
      </c>
    </row>
    <row r="75" spans="2:7" x14ac:dyDescent="0.25">
      <c r="B75" s="1"/>
      <c r="C75" s="45" t="s">
        <v>62</v>
      </c>
      <c r="D75" s="45"/>
      <c r="E75" s="45"/>
      <c r="F75" s="12"/>
      <c r="G75" s="28">
        <f>G73+G74</f>
        <v>6795058.2699999996</v>
      </c>
    </row>
    <row r="76" spans="2:7" x14ac:dyDescent="0.25">
      <c r="B76" s="1"/>
      <c r="C76" s="14"/>
      <c r="D76" s="15"/>
      <c r="E76" s="15"/>
      <c r="F76" s="15"/>
      <c r="G76" s="15"/>
    </row>
    <row r="77" spans="2:7" x14ac:dyDescent="0.25">
      <c r="B77" s="1"/>
      <c r="C77" s="45" t="s">
        <v>63</v>
      </c>
      <c r="D77" s="45"/>
      <c r="E77" s="45"/>
      <c r="F77" s="46">
        <f>G75+G68</f>
        <v>6795058.2699999996</v>
      </c>
      <c r="G77" s="46" t="e">
        <f>G74+#REF!</f>
        <v>#REF!</v>
      </c>
    </row>
    <row r="78" spans="2:7" x14ac:dyDescent="0.25">
      <c r="B78" s="1"/>
      <c r="C78" s="14"/>
      <c r="D78" s="15"/>
      <c r="E78" s="15"/>
      <c r="F78" s="16"/>
      <c r="G78" s="20"/>
    </row>
    <row r="79" spans="2:7" x14ac:dyDescent="0.25">
      <c r="B79" s="1"/>
      <c r="C79" s="45" t="s">
        <v>64</v>
      </c>
      <c r="D79" s="45"/>
      <c r="E79" s="45"/>
      <c r="F79" s="45"/>
      <c r="G79" s="45"/>
    </row>
    <row r="80" spans="2:7" x14ac:dyDescent="0.25">
      <c r="B80" s="1"/>
      <c r="C80" s="45" t="s">
        <v>65</v>
      </c>
      <c r="D80" s="45"/>
      <c r="E80" s="45"/>
      <c r="F80" s="46">
        <f>F47</f>
        <v>91643521.969999999</v>
      </c>
      <c r="G80" s="46"/>
    </row>
    <row r="81" spans="2:7" x14ac:dyDescent="0.25">
      <c r="B81" s="1"/>
      <c r="C81" s="45" t="s">
        <v>52</v>
      </c>
      <c r="D81" s="45"/>
      <c r="E81" s="45"/>
      <c r="F81" s="46">
        <f>F77</f>
        <v>6795058.2699999996</v>
      </c>
      <c r="G81" s="46"/>
    </row>
    <row r="82" spans="2:7" x14ac:dyDescent="0.25">
      <c r="B82" s="1"/>
      <c r="C82" s="45" t="s">
        <v>66</v>
      </c>
      <c r="D82" s="45"/>
      <c r="E82" s="45"/>
      <c r="F82" s="46">
        <f>F80+F81</f>
        <v>98438580.239999995</v>
      </c>
      <c r="G82" s="46"/>
    </row>
    <row r="83" spans="2:7" x14ac:dyDescent="0.25">
      <c r="B83" s="1"/>
      <c r="C83" s="14"/>
      <c r="D83" s="15"/>
      <c r="E83" s="15"/>
      <c r="F83" s="16"/>
      <c r="G83" s="20"/>
    </row>
    <row r="84" spans="2:7" x14ac:dyDescent="0.25">
      <c r="B84" s="1"/>
      <c r="C84" s="14"/>
      <c r="D84" s="15"/>
      <c r="E84" s="15"/>
      <c r="F84" s="16"/>
      <c r="G84" s="20"/>
    </row>
    <row r="85" spans="2:7" x14ac:dyDescent="0.25">
      <c r="B85" s="47" t="s">
        <v>67</v>
      </c>
      <c r="C85" s="47"/>
      <c r="D85" s="47"/>
      <c r="E85" s="47"/>
      <c r="F85" s="47"/>
      <c r="G85" s="47"/>
    </row>
    <row r="86" spans="2:7" x14ac:dyDescent="0.25">
      <c r="B86" s="5" t="s">
        <v>20</v>
      </c>
      <c r="C86" s="5" t="s">
        <v>21</v>
      </c>
      <c r="D86" s="6" t="s">
        <v>44</v>
      </c>
      <c r="E86" s="6" t="s">
        <v>45</v>
      </c>
      <c r="F86" s="6" t="s">
        <v>24</v>
      </c>
      <c r="G86" s="7" t="s">
        <v>25</v>
      </c>
    </row>
    <row r="87" spans="2:7" x14ac:dyDescent="0.25">
      <c r="B87" s="9">
        <v>1</v>
      </c>
      <c r="C87" s="35" t="s">
        <v>0</v>
      </c>
      <c r="D87" s="9" t="s">
        <v>68</v>
      </c>
      <c r="E87" s="9">
        <v>1</v>
      </c>
      <c r="F87" s="10"/>
      <c r="G87" s="19">
        <f>F87*E87</f>
        <v>0</v>
      </c>
    </row>
    <row r="88" spans="2:7" x14ac:dyDescent="0.25">
      <c r="B88" s="9">
        <f>B87+1</f>
        <v>2</v>
      </c>
      <c r="C88" s="35" t="s">
        <v>1</v>
      </c>
      <c r="D88" s="9" t="s">
        <v>68</v>
      </c>
      <c r="E88" s="9">
        <v>1</v>
      </c>
      <c r="F88" s="10"/>
      <c r="G88" s="19">
        <f t="shared" ref="G88:G121" si="3">F88*E88</f>
        <v>0</v>
      </c>
    </row>
    <row r="89" spans="2:7" x14ac:dyDescent="0.25">
      <c r="B89" s="9">
        <f t="shared" ref="B89:B121" si="4">B88+1</f>
        <v>3</v>
      </c>
      <c r="C89" s="35" t="s">
        <v>2</v>
      </c>
      <c r="D89" s="9" t="s">
        <v>68</v>
      </c>
      <c r="E89" s="9">
        <v>1</v>
      </c>
      <c r="F89" s="10"/>
      <c r="G89" s="19">
        <f t="shared" si="3"/>
        <v>0</v>
      </c>
    </row>
    <row r="90" spans="2:7" x14ac:dyDescent="0.25">
      <c r="B90" s="9">
        <f t="shared" si="4"/>
        <v>4</v>
      </c>
      <c r="C90" s="35" t="s">
        <v>3</v>
      </c>
      <c r="D90" s="9" t="s">
        <v>68</v>
      </c>
      <c r="E90" s="9">
        <v>1</v>
      </c>
      <c r="F90" s="10"/>
      <c r="G90" s="19">
        <f t="shared" si="3"/>
        <v>0</v>
      </c>
    </row>
    <row r="91" spans="2:7" x14ac:dyDescent="0.25">
      <c r="B91" s="9">
        <f t="shared" si="4"/>
        <v>5</v>
      </c>
      <c r="C91" s="35" t="s">
        <v>4</v>
      </c>
      <c r="D91" s="9" t="s">
        <v>68</v>
      </c>
      <c r="E91" s="9">
        <v>1</v>
      </c>
      <c r="F91" s="10"/>
      <c r="G91" s="19">
        <f t="shared" si="3"/>
        <v>0</v>
      </c>
    </row>
    <row r="92" spans="2:7" x14ac:dyDescent="0.25">
      <c r="B92" s="9">
        <f t="shared" si="4"/>
        <v>6</v>
      </c>
      <c r="C92" s="35" t="s">
        <v>5</v>
      </c>
      <c r="D92" s="9" t="s">
        <v>68</v>
      </c>
      <c r="E92" s="9">
        <v>1</v>
      </c>
      <c r="F92" s="10"/>
      <c r="G92" s="19">
        <f t="shared" si="3"/>
        <v>0</v>
      </c>
    </row>
    <row r="93" spans="2:7" ht="25.5" x14ac:dyDescent="0.25">
      <c r="B93" s="9">
        <f t="shared" si="4"/>
        <v>7</v>
      </c>
      <c r="C93" s="35" t="s">
        <v>6</v>
      </c>
      <c r="D93" s="30" t="s">
        <v>68</v>
      </c>
      <c r="E93" s="9">
        <v>1</v>
      </c>
      <c r="F93" s="10"/>
      <c r="G93" s="19">
        <f t="shared" si="3"/>
        <v>0</v>
      </c>
    </row>
    <row r="94" spans="2:7" ht="25.5" x14ac:dyDescent="0.25">
      <c r="B94" s="9">
        <f t="shared" si="4"/>
        <v>8</v>
      </c>
      <c r="C94" s="35" t="s">
        <v>7</v>
      </c>
      <c r="D94" s="31" t="s">
        <v>68</v>
      </c>
      <c r="E94" s="9">
        <v>1</v>
      </c>
      <c r="F94" s="10"/>
      <c r="G94" s="19">
        <f t="shared" si="3"/>
        <v>0</v>
      </c>
    </row>
    <row r="95" spans="2:7" x14ac:dyDescent="0.25">
      <c r="B95" s="9">
        <f t="shared" si="4"/>
        <v>9</v>
      </c>
      <c r="C95" s="35" t="s">
        <v>94</v>
      </c>
      <c r="D95" s="9" t="s">
        <v>68</v>
      </c>
      <c r="E95" s="9">
        <v>1</v>
      </c>
      <c r="F95" s="10"/>
      <c r="G95" s="19">
        <f t="shared" si="3"/>
        <v>0</v>
      </c>
    </row>
    <row r="96" spans="2:7" x14ac:dyDescent="0.25">
      <c r="B96" s="9">
        <f t="shared" si="4"/>
        <v>10</v>
      </c>
      <c r="C96" s="35" t="s">
        <v>95</v>
      </c>
      <c r="D96" s="9" t="s">
        <v>68</v>
      </c>
      <c r="E96" s="9">
        <v>1</v>
      </c>
      <c r="F96" s="10"/>
      <c r="G96" s="19">
        <f t="shared" si="3"/>
        <v>0</v>
      </c>
    </row>
    <row r="97" spans="2:7" x14ac:dyDescent="0.25">
      <c r="B97" s="9">
        <f t="shared" si="4"/>
        <v>11</v>
      </c>
      <c r="C97" s="35" t="s">
        <v>8</v>
      </c>
      <c r="D97" s="9" t="s">
        <v>68</v>
      </c>
      <c r="E97" s="9">
        <v>1</v>
      </c>
      <c r="F97" s="10"/>
      <c r="G97" s="19">
        <f t="shared" si="3"/>
        <v>0</v>
      </c>
    </row>
    <row r="98" spans="2:7" x14ac:dyDescent="0.25">
      <c r="B98" s="9">
        <f t="shared" si="4"/>
        <v>12</v>
      </c>
      <c r="C98" s="35" t="s">
        <v>9</v>
      </c>
      <c r="D98" s="9" t="s">
        <v>68</v>
      </c>
      <c r="E98" s="9">
        <v>1</v>
      </c>
      <c r="F98" s="10"/>
      <c r="G98" s="19">
        <f t="shared" si="3"/>
        <v>0</v>
      </c>
    </row>
    <row r="99" spans="2:7" x14ac:dyDescent="0.25">
      <c r="B99" s="9">
        <f t="shared" si="4"/>
        <v>13</v>
      </c>
      <c r="C99" s="35" t="s">
        <v>10</v>
      </c>
      <c r="D99" s="9" t="s">
        <v>68</v>
      </c>
      <c r="E99" s="9">
        <v>1</v>
      </c>
      <c r="F99" s="10"/>
      <c r="G99" s="19">
        <f t="shared" si="3"/>
        <v>0</v>
      </c>
    </row>
    <row r="100" spans="2:7" x14ac:dyDescent="0.25">
      <c r="B100" s="9">
        <f t="shared" si="4"/>
        <v>14</v>
      </c>
      <c r="C100" s="35" t="s">
        <v>11</v>
      </c>
      <c r="D100" s="9" t="s">
        <v>68</v>
      </c>
      <c r="E100" s="9">
        <v>1</v>
      </c>
      <c r="F100" s="10"/>
      <c r="G100" s="19">
        <f t="shared" si="3"/>
        <v>0</v>
      </c>
    </row>
    <row r="101" spans="2:7" x14ac:dyDescent="0.25">
      <c r="B101" s="9">
        <f t="shared" si="4"/>
        <v>15</v>
      </c>
      <c r="C101" s="35" t="s">
        <v>12</v>
      </c>
      <c r="D101" s="9" t="s">
        <v>68</v>
      </c>
      <c r="E101" s="9">
        <v>1</v>
      </c>
      <c r="F101" s="10"/>
      <c r="G101" s="19">
        <f t="shared" si="3"/>
        <v>0</v>
      </c>
    </row>
    <row r="102" spans="2:7" x14ac:dyDescent="0.25">
      <c r="B102" s="9">
        <f t="shared" si="4"/>
        <v>16</v>
      </c>
      <c r="C102" s="35" t="s">
        <v>13</v>
      </c>
      <c r="D102" s="9" t="s">
        <v>68</v>
      </c>
      <c r="E102" s="9">
        <v>1</v>
      </c>
      <c r="F102" s="10"/>
      <c r="G102" s="19">
        <f t="shared" si="3"/>
        <v>0</v>
      </c>
    </row>
    <row r="103" spans="2:7" x14ac:dyDescent="0.25">
      <c r="B103" s="9">
        <f t="shared" si="4"/>
        <v>17</v>
      </c>
      <c r="C103" s="44" t="s">
        <v>14</v>
      </c>
      <c r="D103" s="32" t="s">
        <v>68</v>
      </c>
      <c r="E103" s="9">
        <v>1</v>
      </c>
      <c r="F103" s="10"/>
      <c r="G103" s="19">
        <f t="shared" si="3"/>
        <v>0</v>
      </c>
    </row>
    <row r="104" spans="2:7" x14ac:dyDescent="0.25">
      <c r="B104" s="9">
        <f t="shared" si="4"/>
        <v>18</v>
      </c>
      <c r="C104" s="35" t="s">
        <v>69</v>
      </c>
      <c r="D104" s="32" t="s">
        <v>68</v>
      </c>
      <c r="E104" s="9">
        <v>1</v>
      </c>
      <c r="F104" s="10"/>
      <c r="G104" s="19">
        <f t="shared" si="3"/>
        <v>0</v>
      </c>
    </row>
    <row r="105" spans="2:7" x14ac:dyDescent="0.25">
      <c r="B105" s="9">
        <f t="shared" si="4"/>
        <v>19</v>
      </c>
      <c r="C105" s="35" t="s">
        <v>15</v>
      </c>
      <c r="D105" s="32" t="s">
        <v>68</v>
      </c>
      <c r="E105" s="9">
        <v>1</v>
      </c>
      <c r="F105" s="10"/>
      <c r="G105" s="19">
        <f t="shared" si="3"/>
        <v>0</v>
      </c>
    </row>
    <row r="106" spans="2:7" x14ac:dyDescent="0.25">
      <c r="B106" s="9">
        <f t="shared" si="4"/>
        <v>20</v>
      </c>
      <c r="C106" s="35" t="s">
        <v>16</v>
      </c>
      <c r="D106" s="32" t="s">
        <v>68</v>
      </c>
      <c r="E106" s="9">
        <v>1</v>
      </c>
      <c r="F106" s="10"/>
      <c r="G106" s="19">
        <f t="shared" si="3"/>
        <v>0</v>
      </c>
    </row>
    <row r="107" spans="2:7" x14ac:dyDescent="0.25">
      <c r="B107" s="9">
        <f t="shared" si="4"/>
        <v>21</v>
      </c>
      <c r="C107" s="35" t="s">
        <v>17</v>
      </c>
      <c r="D107" s="32" t="s">
        <v>68</v>
      </c>
      <c r="E107" s="9">
        <v>1</v>
      </c>
      <c r="F107" s="10"/>
      <c r="G107" s="19">
        <f t="shared" si="3"/>
        <v>0</v>
      </c>
    </row>
    <row r="108" spans="2:7" x14ac:dyDescent="0.25">
      <c r="B108" s="9">
        <f t="shared" si="4"/>
        <v>22</v>
      </c>
      <c r="C108" s="35" t="s">
        <v>18</v>
      </c>
      <c r="D108" s="32" t="s">
        <v>68</v>
      </c>
      <c r="E108" s="9">
        <v>1</v>
      </c>
      <c r="F108" s="10"/>
      <c r="G108" s="19">
        <f t="shared" si="3"/>
        <v>0</v>
      </c>
    </row>
    <row r="109" spans="2:7" x14ac:dyDescent="0.25">
      <c r="B109" s="9">
        <f t="shared" si="4"/>
        <v>23</v>
      </c>
      <c r="C109" s="35" t="s">
        <v>70</v>
      </c>
      <c r="D109" s="30" t="s">
        <v>71</v>
      </c>
      <c r="E109" s="9">
        <v>1</v>
      </c>
      <c r="F109" s="10"/>
      <c r="G109" s="19">
        <f t="shared" si="3"/>
        <v>0</v>
      </c>
    </row>
    <row r="110" spans="2:7" x14ac:dyDescent="0.25">
      <c r="B110" s="9">
        <f t="shared" si="4"/>
        <v>24</v>
      </c>
      <c r="C110" s="35" t="s">
        <v>72</v>
      </c>
      <c r="D110" s="30" t="s">
        <v>71</v>
      </c>
      <c r="E110" s="9">
        <v>1</v>
      </c>
      <c r="F110" s="10"/>
      <c r="G110" s="19">
        <f t="shared" si="3"/>
        <v>0</v>
      </c>
    </row>
    <row r="111" spans="2:7" x14ac:dyDescent="0.25">
      <c r="B111" s="9">
        <f t="shared" si="4"/>
        <v>25</v>
      </c>
      <c r="C111" s="8" t="s">
        <v>73</v>
      </c>
      <c r="D111" s="9" t="s">
        <v>71</v>
      </c>
      <c r="E111" s="9">
        <v>1</v>
      </c>
      <c r="F111" s="10"/>
      <c r="G111" s="19">
        <f t="shared" si="3"/>
        <v>0</v>
      </c>
    </row>
    <row r="112" spans="2:7" x14ac:dyDescent="0.25">
      <c r="B112" s="9">
        <f t="shared" si="4"/>
        <v>26</v>
      </c>
      <c r="C112" s="33" t="s">
        <v>74</v>
      </c>
      <c r="D112" s="30" t="s">
        <v>71</v>
      </c>
      <c r="E112" s="9">
        <v>1</v>
      </c>
      <c r="F112" s="10"/>
      <c r="G112" s="19">
        <f t="shared" si="3"/>
        <v>0</v>
      </c>
    </row>
    <row r="113" spans="2:7" x14ac:dyDescent="0.25">
      <c r="B113" s="9">
        <f t="shared" si="4"/>
        <v>27</v>
      </c>
      <c r="C113" s="33" t="s">
        <v>75</v>
      </c>
      <c r="D113" s="30" t="s">
        <v>68</v>
      </c>
      <c r="E113" s="9">
        <v>1</v>
      </c>
      <c r="F113" s="10"/>
      <c r="G113" s="19">
        <f t="shared" si="3"/>
        <v>0</v>
      </c>
    </row>
    <row r="114" spans="2:7" x14ac:dyDescent="0.25">
      <c r="B114" s="9">
        <f t="shared" si="4"/>
        <v>28</v>
      </c>
      <c r="C114" s="34" t="s">
        <v>76</v>
      </c>
      <c r="D114" s="30" t="s">
        <v>68</v>
      </c>
      <c r="E114" s="9">
        <v>1</v>
      </c>
      <c r="F114" s="10"/>
      <c r="G114" s="19">
        <f t="shared" si="3"/>
        <v>0</v>
      </c>
    </row>
    <row r="115" spans="2:7" x14ac:dyDescent="0.25">
      <c r="B115" s="9">
        <f t="shared" si="4"/>
        <v>29</v>
      </c>
      <c r="C115" s="35" t="s">
        <v>77</v>
      </c>
      <c r="D115" s="36" t="s">
        <v>71</v>
      </c>
      <c r="E115" s="9">
        <v>1</v>
      </c>
      <c r="F115" s="10"/>
      <c r="G115" s="19">
        <f t="shared" si="3"/>
        <v>0</v>
      </c>
    </row>
    <row r="116" spans="2:7" x14ac:dyDescent="0.25">
      <c r="B116" s="9">
        <f t="shared" si="4"/>
        <v>30</v>
      </c>
      <c r="C116" s="37" t="s">
        <v>78</v>
      </c>
      <c r="D116" s="36" t="s">
        <v>71</v>
      </c>
      <c r="E116" s="9">
        <v>1</v>
      </c>
      <c r="F116" s="10"/>
      <c r="G116" s="19">
        <f t="shared" si="3"/>
        <v>0</v>
      </c>
    </row>
    <row r="117" spans="2:7" x14ac:dyDescent="0.25">
      <c r="B117" s="9">
        <f t="shared" si="4"/>
        <v>31</v>
      </c>
      <c r="C117" s="35" t="s">
        <v>79</v>
      </c>
      <c r="D117" s="30" t="s">
        <v>71</v>
      </c>
      <c r="E117" s="9">
        <v>1</v>
      </c>
      <c r="F117" s="10"/>
      <c r="G117" s="19">
        <f t="shared" si="3"/>
        <v>0</v>
      </c>
    </row>
    <row r="118" spans="2:7" x14ac:dyDescent="0.25">
      <c r="B118" s="9">
        <f t="shared" si="4"/>
        <v>32</v>
      </c>
      <c r="C118" s="38" t="s">
        <v>80</v>
      </c>
      <c r="D118" s="32" t="s">
        <v>71</v>
      </c>
      <c r="E118" s="9">
        <v>1</v>
      </c>
      <c r="F118" s="10"/>
      <c r="G118" s="19">
        <f t="shared" si="3"/>
        <v>0</v>
      </c>
    </row>
    <row r="119" spans="2:7" x14ac:dyDescent="0.25">
      <c r="B119" s="9">
        <f t="shared" si="4"/>
        <v>33</v>
      </c>
      <c r="C119" s="35" t="s">
        <v>81</v>
      </c>
      <c r="D119" s="30" t="s">
        <v>68</v>
      </c>
      <c r="E119" s="9">
        <v>1</v>
      </c>
      <c r="F119" s="10"/>
      <c r="G119" s="19">
        <f t="shared" si="3"/>
        <v>0</v>
      </c>
    </row>
    <row r="120" spans="2:7" x14ac:dyDescent="0.25">
      <c r="B120" s="9">
        <f t="shared" si="4"/>
        <v>34</v>
      </c>
      <c r="C120" s="39" t="s">
        <v>82</v>
      </c>
      <c r="D120" s="31" t="s">
        <v>71</v>
      </c>
      <c r="E120" s="9">
        <v>1</v>
      </c>
      <c r="F120" s="10"/>
      <c r="G120" s="19">
        <f t="shared" si="3"/>
        <v>0</v>
      </c>
    </row>
    <row r="121" spans="2:7" x14ac:dyDescent="0.25">
      <c r="B121" s="9">
        <f t="shared" si="4"/>
        <v>35</v>
      </c>
      <c r="C121" s="39" t="s">
        <v>83</v>
      </c>
      <c r="D121" s="40" t="s">
        <v>68</v>
      </c>
      <c r="E121" s="9">
        <v>1</v>
      </c>
      <c r="F121" s="10"/>
      <c r="G121" s="19">
        <f t="shared" si="3"/>
        <v>0</v>
      </c>
    </row>
    <row r="122" spans="2:7" x14ac:dyDescent="0.25">
      <c r="B122" s="1"/>
      <c r="C122" s="48" t="s">
        <v>84</v>
      </c>
      <c r="D122" s="48"/>
      <c r="E122" s="48"/>
      <c r="F122" s="26"/>
      <c r="G122" s="13">
        <f>SUM(G87:G121)</f>
        <v>0</v>
      </c>
    </row>
    <row r="123" spans="2:7" x14ac:dyDescent="0.25">
      <c r="B123" s="1"/>
      <c r="C123" s="45" t="s">
        <v>85</v>
      </c>
      <c r="D123" s="45"/>
      <c r="E123" s="45"/>
      <c r="F123" s="12">
        <v>0.19</v>
      </c>
      <c r="G123" s="13">
        <f>G122*F123</f>
        <v>0</v>
      </c>
    </row>
    <row r="124" spans="2:7" x14ac:dyDescent="0.25">
      <c r="B124" s="1"/>
      <c r="C124" s="45" t="s">
        <v>86</v>
      </c>
      <c r="D124" s="45"/>
      <c r="E124" s="45"/>
      <c r="F124" s="12"/>
      <c r="G124" s="13">
        <f>G122+G123</f>
        <v>0</v>
      </c>
    </row>
    <row r="125" spans="2:7" x14ac:dyDescent="0.25">
      <c r="B125" s="1"/>
    </row>
  </sheetData>
  <mergeCells count="45">
    <mergeCell ref="B15:B19"/>
    <mergeCell ref="B20:B24"/>
    <mergeCell ref="B25:B29"/>
    <mergeCell ref="B2:G2"/>
    <mergeCell ref="B4:G4"/>
    <mergeCell ref="B6:G6"/>
    <mergeCell ref="B7:B14"/>
    <mergeCell ref="B49:G49"/>
    <mergeCell ref="B30:B34"/>
    <mergeCell ref="C35:E35"/>
    <mergeCell ref="C36:E36"/>
    <mergeCell ref="C37:E37"/>
    <mergeCell ref="C38:E38"/>
    <mergeCell ref="B40:G40"/>
    <mergeCell ref="C43:E43"/>
    <mergeCell ref="C44:E44"/>
    <mergeCell ref="C45:E45"/>
    <mergeCell ref="C47:E47"/>
    <mergeCell ref="F47:G47"/>
    <mergeCell ref="C74:E74"/>
    <mergeCell ref="B51:G51"/>
    <mergeCell ref="B52:G52"/>
    <mergeCell ref="B53:B59"/>
    <mergeCell ref="B60:G60"/>
    <mergeCell ref="B61:B64"/>
    <mergeCell ref="C65:E65"/>
    <mergeCell ref="C66:E66"/>
    <mergeCell ref="C67:E67"/>
    <mergeCell ref="C68:E68"/>
    <mergeCell ref="B70:G70"/>
    <mergeCell ref="C73:E73"/>
    <mergeCell ref="C75:E75"/>
    <mergeCell ref="C77:E77"/>
    <mergeCell ref="F77:G77"/>
    <mergeCell ref="C79:G79"/>
    <mergeCell ref="C80:E80"/>
    <mergeCell ref="F80:G80"/>
    <mergeCell ref="C123:E123"/>
    <mergeCell ref="C124:E124"/>
    <mergeCell ref="C81:E81"/>
    <mergeCell ref="F81:G81"/>
    <mergeCell ref="C82:E82"/>
    <mergeCell ref="F82:G82"/>
    <mergeCell ref="B85:G85"/>
    <mergeCell ref="C122:E122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5279E338-0934-4F19-8553-078CC6B75245}">
            <xm:f>'C:\Users\jguerra\Desktop\[Propuesta mantenimiento CAM y sedes  CONTRATO MNUEVO.xlsx]MANTENIMIENTO SEDES'!#REF!=0</xm:f>
            <x14:dxf>
              <font>
                <condense val="0"/>
                <extend val="0"/>
                <color indexed="9"/>
              </font>
            </x14:dxf>
          </x14:cfRule>
          <xm:sqref>B4</xm:sqref>
        </x14:conditionalFormatting>
        <x14:conditionalFormatting xmlns:xm="http://schemas.microsoft.com/office/excel/2006/main">
          <x14:cfRule type="expression" priority="2" stopIfTrue="1" id="{961FDF93-8D87-4E04-B4B1-C58C4E149BEA}">
            <xm:f>'C:\Users\jguerra\Desktop\[Propuesta mantenimiento CAM y sedes  CONTRATO MNUEVO.xlsx]MANTENIMIENTO SEDES'!#REF!=0</xm:f>
            <x14:dxf>
              <font>
                <condense val="0"/>
                <extend val="0"/>
                <color indexed="9"/>
              </font>
            </x14:dxf>
          </x14:cfRule>
          <xm:sqref>B49</xm:sqref>
        </x14:conditionalFormatting>
        <x14:conditionalFormatting xmlns:xm="http://schemas.microsoft.com/office/excel/2006/main">
          <x14:cfRule type="expression" priority="1" stopIfTrue="1" id="{D9B9472E-27AB-4504-A276-0D1FE2749505}">
            <xm:f>'C:\Users\jguerra\Desktop\[Propuesta mantenimiento CAM y sedes  CONTRATO MNUEVO.xlsx]MANTENIMIENTO SEDES'!#REF!=0</xm:f>
            <x14:dxf>
              <font>
                <condense val="0"/>
                <extend val="0"/>
                <color indexed="9"/>
              </font>
            </x14:dxf>
          </x14:cfRule>
          <xm:sqref>B2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Orlando Antonio Navarro Moncada</cp:lastModifiedBy>
  <dcterms:created xsi:type="dcterms:W3CDTF">2019-04-23T21:54:15Z</dcterms:created>
  <dcterms:modified xsi:type="dcterms:W3CDTF">2020-05-14T21:11:46Z</dcterms:modified>
</cp:coreProperties>
</file>