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dc02\Usuarios\Orlando Navarro\Contratación\Procesos\1. Sedes Externas\Proceso SPVA\1. Publicación\V2\"/>
    </mc:Choice>
  </mc:AlternateContent>
  <bookViews>
    <workbookView xWindow="0" yWindow="0" windowWidth="20490" windowHeight="9045" tabRatio="750"/>
  </bookViews>
  <sheets>
    <sheet name="FISCALIA" sheetId="6" r:id="rId1"/>
    <sheet name="INPEC COPED Y CEDIP" sheetId="14" r:id="rId2"/>
    <sheet name="MIGRACIÓN" sheetId="7" r:id="rId3"/>
    <sheet name="INPEC NOROESTE" sheetId="3" r:id="rId4"/>
  </sheets>
  <calcPr calcId="152511"/>
</workbook>
</file>

<file path=xl/calcChain.xml><?xml version="1.0" encoding="utf-8"?>
<calcChain xmlns="http://schemas.openxmlformats.org/spreadsheetml/2006/main">
  <c r="F73" i="14" l="1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D58" i="14"/>
  <c r="F58" i="14" s="1"/>
  <c r="F57" i="14"/>
  <c r="F56" i="14"/>
  <c r="F55" i="14"/>
  <c r="F54" i="14"/>
  <c r="F53" i="14"/>
  <c r="F52" i="14"/>
  <c r="A52" i="14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A28" i="14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F27" i="14"/>
  <c r="F16" i="14" l="1"/>
  <c r="F15" i="14"/>
  <c r="F76" i="6" l="1"/>
  <c r="F75" i="6"/>
  <c r="F74" i="6"/>
  <c r="F73" i="6"/>
  <c r="F72" i="6"/>
  <c r="F71" i="6"/>
  <c r="F70" i="6"/>
  <c r="F69" i="6"/>
  <c r="F68" i="6"/>
  <c r="F67" i="6"/>
  <c r="F66" i="6"/>
  <c r="F65" i="6"/>
  <c r="F63" i="6"/>
  <c r="F62" i="6"/>
  <c r="F61" i="6"/>
  <c r="F60" i="6"/>
  <c r="F59" i="6"/>
  <c r="F58" i="6"/>
  <c r="F57" i="6"/>
  <c r="F55" i="6"/>
  <c r="F54" i="6"/>
  <c r="F52" i="6"/>
  <c r="F50" i="6"/>
  <c r="F49" i="6"/>
  <c r="F47" i="6"/>
  <c r="F46" i="6"/>
  <c r="F45" i="6"/>
  <c r="F37" i="6"/>
  <c r="F36" i="6"/>
  <c r="F35" i="6"/>
  <c r="F34" i="6"/>
  <c r="F33" i="6"/>
  <c r="F32" i="6"/>
  <c r="F31" i="6"/>
  <c r="F30" i="6"/>
  <c r="F29" i="6"/>
  <c r="F28" i="6"/>
  <c r="F27" i="6"/>
  <c r="F26" i="6"/>
  <c r="F24" i="6"/>
  <c r="F23" i="6"/>
  <c r="F22" i="6"/>
  <c r="F21" i="6"/>
  <c r="F20" i="6"/>
  <c r="F19" i="6"/>
  <c r="F18" i="6"/>
  <c r="F16" i="6"/>
  <c r="F15" i="6"/>
  <c r="F13" i="6"/>
  <c r="F11" i="6"/>
  <c r="F10" i="6"/>
  <c r="F8" i="6"/>
  <c r="F7" i="6"/>
  <c r="F6" i="6"/>
  <c r="F38" i="6" l="1"/>
  <c r="F77" i="6"/>
  <c r="F14" i="14"/>
  <c r="F13" i="14"/>
  <c r="F12" i="14"/>
  <c r="F5" i="14"/>
  <c r="F6" i="14" s="1"/>
  <c r="F7" i="14" s="1"/>
  <c r="F8" i="14" s="1"/>
  <c r="F21" i="14" s="1"/>
  <c r="F18" i="14" l="1"/>
  <c r="F17" i="14"/>
  <c r="F79" i="6"/>
  <c r="F78" i="6"/>
  <c r="F80" i="6" s="1"/>
  <c r="F39" i="6"/>
  <c r="F40" i="6" s="1"/>
  <c r="F19" i="14" l="1"/>
  <c r="F82" i="6"/>
  <c r="F42" i="3" l="1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A26" i="3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F25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3" i="3" l="1"/>
  <c r="F44" i="3" s="1"/>
  <c r="F19" i="3"/>
  <c r="F20" i="3" s="1"/>
  <c r="F21" i="3" s="1"/>
  <c r="F45" i="3" l="1"/>
  <c r="F46" i="3" s="1"/>
  <c r="F48" i="3" s="1"/>
  <c r="A29" i="7" l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F6" i="7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5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28" i="7"/>
  <c r="F48" i="7" l="1"/>
  <c r="F21" i="7"/>
  <c r="F22" i="7" s="1"/>
  <c r="F50" i="7" l="1"/>
  <c r="F49" i="7"/>
  <c r="F51" i="7" s="1"/>
  <c r="F23" i="7"/>
  <c r="F53" i="7" l="1"/>
</calcChain>
</file>

<file path=xl/comments1.xml><?xml version="1.0" encoding="utf-8"?>
<comments xmlns="http://schemas.openxmlformats.org/spreadsheetml/2006/main">
  <authors>
    <author>Jorge Alberto Guerra Tabares</author>
  </authors>
  <commentList>
    <comment ref="B14" authorId="0" shapeId="0">
      <text>
        <r>
          <rPr>
            <b/>
            <sz val="9"/>
            <color indexed="81"/>
            <rFont val="Tahoma"/>
            <charset val="1"/>
          </rPr>
          <t>Jorge Alberto Guerra Tabares:</t>
        </r>
        <r>
          <rPr>
            <sz val="9"/>
            <color indexed="81"/>
            <rFont val="Tahoma"/>
            <charset val="1"/>
          </rPr>
          <t xml:space="preserve">
La Secretaría cambió el nombre de este item
</t>
        </r>
      </text>
    </comment>
  </commentList>
</comments>
</file>

<file path=xl/sharedStrings.xml><?xml version="1.0" encoding="utf-8"?>
<sst xmlns="http://schemas.openxmlformats.org/spreadsheetml/2006/main" count="462" uniqueCount="206">
  <si>
    <t>VALOR UNITARIO</t>
  </si>
  <si>
    <t>UND</t>
  </si>
  <si>
    <t>IVA</t>
  </si>
  <si>
    <t>SUMINISTRO</t>
  </si>
  <si>
    <t>ML</t>
  </si>
  <si>
    <t>INSTALACIÓN E INFRAESTRUCTURA</t>
  </si>
  <si>
    <t>GL</t>
  </si>
  <si>
    <t>CÁMARAS</t>
  </si>
  <si>
    <t>VISUALIZACIÓN</t>
  </si>
  <si>
    <t>INFRAESTRUCTURA</t>
  </si>
  <si>
    <t>UTILIDAD</t>
  </si>
  <si>
    <t>ADMINISTRACIÓN</t>
  </si>
  <si>
    <t>ITEM</t>
  </si>
  <si>
    <t xml:space="preserve">DESCRIPCION </t>
  </si>
  <si>
    <t xml:space="preserve"> VALOR TOTAL</t>
  </si>
  <si>
    <t>UNID</t>
  </si>
  <si>
    <t>CANT</t>
  </si>
  <si>
    <t>VALOR PARCIAL</t>
  </si>
  <si>
    <t>INSTALACIÓN</t>
  </si>
  <si>
    <t>SUMINISTRO DE EQUIPOS</t>
  </si>
  <si>
    <t>ÍTEM</t>
  </si>
  <si>
    <t>DESCRIPCIÓN</t>
  </si>
  <si>
    <t>V. SUMINISTRO</t>
  </si>
  <si>
    <t>GRABACION</t>
  </si>
  <si>
    <t>SUMINISTRO DE GRABADOR DE VIDEO EN RED DE 64 CANALES</t>
  </si>
  <si>
    <t>SUMINISTRO DE DISCO DURO DE 8 TB</t>
  </si>
  <si>
    <t>DISTRIBUCION DE RED</t>
  </si>
  <si>
    <t xml:space="preserve">SUMINISTRO DE SWITCH DE 24 PUERTOS GIGABIT PoE+ </t>
  </si>
  <si>
    <t>SUMINISTRO DE MONITOR DE 42" LED FULL HD</t>
  </si>
  <si>
    <t>SUMINISTRO DE CORAZA METÁLICA 3/4"</t>
  </si>
  <si>
    <t>SUMINISTRO DE CONECTOR API RECTO O CURVO 3/4"</t>
  </si>
  <si>
    <t>SUMINISTRO DE CAJA DE PASO EN ALUMINIO 4X4</t>
  </si>
  <si>
    <t>SUMINISTRO DE TUBERÍA EMT 3/4", INCLUYE ACCESORIOS</t>
  </si>
  <si>
    <t>SUMINISTRO DE TUBERÍA EMT 1", INCLUYE ACCESORIOS</t>
  </si>
  <si>
    <t>SUMINISTRO DE CAJA DE PASO METALICA 4X4</t>
  </si>
  <si>
    <t>ELEMENTOS COMPLEMENTARIOS</t>
  </si>
  <si>
    <t>SUMINISTRO DE PATCH CORD UTP CAT 6A DE 0,9M INTERNO</t>
  </si>
  <si>
    <t>SUMINISTRO DE PATCH CORD UTP CAT 6A DE 3M INTERNO</t>
  </si>
  <si>
    <t>SUMINISTRO DE PATCH CORD UTP CAT 6A DE 5M INTERNO</t>
  </si>
  <si>
    <t>SUMINISTRO DE BANDEJA PARA RACK</t>
  </si>
  <si>
    <t xml:space="preserve">SUMINISTRO DE FACEPLATE SENCILLO PARA JACK RJ45 CAT. 6A </t>
  </si>
  <si>
    <t>SUMINISTRO DE JACKS RJ45 CATEGORIA 6A</t>
  </si>
  <si>
    <t>SUMINISTRO DE CABLE HDMI DE 6M</t>
  </si>
  <si>
    <t>SUMINISTRO DE CABLE ELECTRICO TIPO TRENZA FASE ROJA No. 12AWG</t>
  </si>
  <si>
    <t>SUMINISTRO DE TOMA NARANJA DOBLE (REGULADA)</t>
  </si>
  <si>
    <t>SUMINISTRO DE BREAKER ENCHUFABLE DE 20A</t>
  </si>
  <si>
    <t>SUBTOTAL SUMINISTRO</t>
  </si>
  <si>
    <t>TOTAL SUMINISTRO</t>
  </si>
  <si>
    <t>IMPLEMENTACIÓN EQUIPOS E INFRAESTRUCTURA</t>
  </si>
  <si>
    <t>V. IMPLEMENTACIÓN</t>
  </si>
  <si>
    <t>INSTALACIÓN DE CAMARA FIJA TIPO BALA</t>
  </si>
  <si>
    <t>INSTALACIÓN DE CAMARA FIJA TIPO MINIDOMO</t>
  </si>
  <si>
    <t>INSTALACIÓN DE CAMARA TIPO PTZ</t>
  </si>
  <si>
    <t>INSTALACIÓN DE GRABADOR DE VIDEO EN RED DE 64 CANALES</t>
  </si>
  <si>
    <t>INSTALACIÓN DE DISCO DURO DE 8 TB</t>
  </si>
  <si>
    <t>INSTALACIÓN DE SWITCH DE 24 PUERTOS GIGABIT PoE+</t>
  </si>
  <si>
    <t>INSTALACIÓN DE ESTACION DE TRABAJO</t>
  </si>
  <si>
    <t>INSTALACIÓN DE MONITOR DE 42" LED FULL HD</t>
  </si>
  <si>
    <t>INSTALACIÓN DE CORAZA METÁLICA 3/4"</t>
  </si>
  <si>
    <t>INSTALACIÓN DE CONECTOR API RECTO O CURVO 3/4"</t>
  </si>
  <si>
    <t>INSTALACIÓN DE CAJA DE PASO EN ALUMINIO 4X4</t>
  </si>
  <si>
    <t>INSTALACIÓN DE TUBERÍA EMT 3/4", INCLUYE ACCESORIOS</t>
  </si>
  <si>
    <t>INSTALACIÓN DE TUBERÍA EMT 1", INCLUYE ACCESORIOS</t>
  </si>
  <si>
    <t>INSTALACIÓN DE CAJA DE PASO METALICA 4X4</t>
  </si>
  <si>
    <t>INSTALACIÓN DE PATCH CORD UTP CAT 6A DE 0,9M INTERNO</t>
  </si>
  <si>
    <t>INSTALACIÓN DE PATCH CORD UTP CAT 6A DE 3M INTERNO</t>
  </si>
  <si>
    <t>INSTALACIÓN DE PATCH CORD UTP CAT 6A DE 5M INTERNO</t>
  </si>
  <si>
    <t>INSTALACIÓN DE ORGANIZADOR DOBLE</t>
  </si>
  <si>
    <t>INSTALACIÓN DE BANDEJA PARA RACK</t>
  </si>
  <si>
    <t>INSTALACIÓN DE FACEPLATE SENCILLO PARA JACK RJ45 CAT. 6A</t>
  </si>
  <si>
    <t>INSTALACIÓN DE JACKS RJ45 CATEGORIA 6A</t>
  </si>
  <si>
    <t>INSTALACIÓN DE CABLE HDMI DE 6M</t>
  </si>
  <si>
    <t>INSTALACIÓN DE CABLE ELECTRICO TIPO TRENZA FASE ROJA No. 12AWG</t>
  </si>
  <si>
    <t>INSTALACIÓN DE TOMA NARANJA DOBLE (REGULADA)</t>
  </si>
  <si>
    <t>INSTALACIÓN DE BREAKER ENCHUFABLE DE 20A</t>
  </si>
  <si>
    <t>SUMINISTRO DE GRABADOR IP DE 16 CANALES</t>
  </si>
  <si>
    <t>SUMINISTRO Y PUESTA A PUNTO DE SOFTWARE PARA VISITANTES</t>
  </si>
  <si>
    <t>INSTALACIÓN DE GRABADOR IP DE 16 CANALES</t>
  </si>
  <si>
    <t>DEMOLICIÓN DE MURO ÁREA RECURSOS HUMANOS. INCLUYE DISPOSICIÓN FINAL DE ESCOMBROS</t>
  </si>
  <si>
    <t>SUMINISTRO DE MOBILIARIO COMPUESTO POR UN PUESTO DE TRABAJO Y UNA SILLA</t>
  </si>
  <si>
    <t>INSTALACIÓN DE MOBILIARIO COMPUESTO POR UN PUESTO DE TRABAJO Y UNA SILLA</t>
  </si>
  <si>
    <t xml:space="preserve">PUNTO ELECTRICO REGULADO </t>
  </si>
  <si>
    <t>PUNTO ELECTRICO NORMAL</t>
  </si>
  <si>
    <t>CABLEADO ESTRUCTURADO CATEGORÍA 6 PARA CONTROL DE ACCESO Y CAMARAS</t>
  </si>
  <si>
    <t>PUNTO DE DATOS</t>
  </si>
  <si>
    <t>ADECUACIÓN RECEPCIÓN PARA CONTROL DE VISITANTES. INCLUYE  CANALIZACIÓN Y DESPLAZAMIENTO DE VIDRIERA.</t>
  </si>
  <si>
    <t>REMODELACIONES DE OFICINA PARA IMPLEMENTAR VENTANILLA 60X60 PARA CORRESPONDENCIA. INCLUYE CANALIZACIONES.</t>
  </si>
  <si>
    <t>SUMINISTRO DE DISCO DURO 3 TB</t>
  </si>
  <si>
    <t>SUMINISTRO DE CÁMARA IP BULLET</t>
  </si>
  <si>
    <t>SUMINISTRODE MÓDULO SFP</t>
  </si>
  <si>
    <t xml:space="preserve">SUMINISTRO DE ESTACIÓN DE VISUALIZACIÓN </t>
  </si>
  <si>
    <t>SUMINISTRO DE TERMINAL BIOMÉTRICO IP</t>
  </si>
  <si>
    <t>SUMINISTRO DE ELECTROIMÁN DE 600 LBS</t>
  </si>
  <si>
    <t>SUMINISTRO DE BOTÓN SALIDA DE EMERGENCIA</t>
  </si>
  <si>
    <t xml:space="preserve">SUMINISTRO DE SOPORTE EN "U" </t>
  </si>
  <si>
    <t xml:space="preserve">SUMINISTRO DE TARJETA DE PROXIMIDAD </t>
  </si>
  <si>
    <t>INSTALACIÓN DE DISCO DURO 3 TB</t>
  </si>
  <si>
    <t xml:space="preserve">INSTALACIÓN DE CÁMARA IP  MINIDOMO </t>
  </si>
  <si>
    <t>INSTALACIÓN DE CÁMARA IP BULLET</t>
  </si>
  <si>
    <t>INSTALACIÓN DE SWITCH DE 24 POE</t>
  </si>
  <si>
    <t xml:space="preserve">INSTALACIÓN DE ESTACIÓN DE VISUALIZACIÓN </t>
  </si>
  <si>
    <t>INSTALACIÓN DE TERMINAL BIOMÉTRICO IP</t>
  </si>
  <si>
    <t>INSTALACIÓN DE ELECTROIMÁN DE 600 LBS</t>
  </si>
  <si>
    <t>INSTALACIÓN DE BOTÓN SALIDA DE EMERGENCIA</t>
  </si>
  <si>
    <t xml:space="preserve">INSTALACIÓN DE SOPORTE EN "U" </t>
  </si>
  <si>
    <t xml:space="preserve">SUMINISTRO DE CÁMARA IP MINIDOMO </t>
  </si>
  <si>
    <t>SUMINISTRO DE SWITCH DE 24 PUERTOS POE</t>
  </si>
  <si>
    <t>SUMINISTRO DE CÁMARA PTZ</t>
  </si>
  <si>
    <t xml:space="preserve">SUMINISTRO DE MIDSPAN 30 W </t>
  </si>
  <si>
    <t>SUMINISTRO DE BRAZO PARA CÁMARA</t>
  </si>
  <si>
    <t xml:space="preserve">SUMINISTRO DE DISCO DURO LFF 7.2K 4TB </t>
  </si>
  <si>
    <t xml:space="preserve">SUMINISTRO DE TARJETA DE VIDEO PARA CPU </t>
  </si>
  <si>
    <t>SUMINISTRO DE FUENTE DE PODER PARA CPU</t>
  </si>
  <si>
    <t>SUMINISTRO DE CONVERSORES DMS-59 A VGA</t>
  </si>
  <si>
    <t>SUMINISTRO DE MONITOR DE 22"</t>
  </si>
  <si>
    <t>SUMINISTRO DE CABLE DE PODER PARA MONITORES EXISTENTES</t>
  </si>
  <si>
    <t>INSTALACIÓN DE CÁMARA PTZ</t>
  </si>
  <si>
    <t xml:space="preserve">INSTALACIÓN DE MIDSPAN DE 30 </t>
  </si>
  <si>
    <t>INSTALACIÓN DE BRAZO PARA CÁMARA</t>
  </si>
  <si>
    <t>INSTALACIÓN DE DISCO DURO LFF 7.2K 4TB</t>
  </si>
  <si>
    <t xml:space="preserve">INSTALACIÓN DE TARJETA DE VIDEO PARA CPU </t>
  </si>
  <si>
    <t>INSTALACIÓN DE FUENTE DE PODER PARA CPU</t>
  </si>
  <si>
    <t>INSTALACIÓN DE CONVERSORES DMS-59 A VGA</t>
  </si>
  <si>
    <t>INSTALACIÓN DE MONITOR DE 22"</t>
  </si>
  <si>
    <t>INSTALACIÓN DE CABLE VGA</t>
  </si>
  <si>
    <t>INSTALACIÓN DE CABLE DE PODER PARA MONITORES EXISTENTES</t>
  </si>
  <si>
    <t>RECUPERACIÓN DE OPERACIÓN DE CÁMARAS IP</t>
  </si>
  <si>
    <t>SISTEMA DE PUESTA A TIERRA PARA CÁMARAS PERIMETRALES</t>
  </si>
  <si>
    <t>SUMINISTRO DE CABLE VGA</t>
  </si>
  <si>
    <t>REUBICACIÓN CÁMARAS ANÁLOGAS DE SIJIN A OFICINAS DE MIGRACIÓN</t>
  </si>
  <si>
    <t>SUMINISTRO DE CAMARA FIJA TIPO BALA</t>
  </si>
  <si>
    <t>SUMINISTRO DE CAMARA FIJA TIPO MINIDOMO</t>
  </si>
  <si>
    <t>SUMINISTRO DE CAMARA TIPO PTZ</t>
  </si>
  <si>
    <t>SUMINISTRO DE ESTACION DE TRABAJO</t>
  </si>
  <si>
    <t>SUMINISTRO DE BRAZO METALICO ECUALIZABLE PARA CAMARA PTZ</t>
  </si>
  <si>
    <t>SUMINISTRO DE HERRAJE PATCH PANEL DE 24 PUERTOS</t>
  </si>
  <si>
    <t>SUMINISTRO DE ORGANIZADOR DOBLE HORIZONTAL</t>
  </si>
  <si>
    <t>INSTALACIÓN DE BRAZO METALICO ECUALIZABLE PARA CAMARA PTZ</t>
  </si>
  <si>
    <t>SUMINISTRO DE MEMORIA RAM PARA SERVIDOR</t>
  </si>
  <si>
    <t>SUMINISTRO DE MEMORIA RAM PARA CPU</t>
  </si>
  <si>
    <t>INSTALACIÓN DE MEMORIA RAM PARA CPU</t>
  </si>
  <si>
    <t>INSTALACIÓN DE MEMORIA RAM PARA SERVIDOR</t>
  </si>
  <si>
    <t>SUMINISTRO DE FUENTE DE PODER PARA SERVIDOR</t>
  </si>
  <si>
    <t>INSTALACIÓN DE FUENTE DE PODER PARA SERVIDOR</t>
  </si>
  <si>
    <t>SUBTOTAL INSTALACIÓN E INFRAESTRUCTURA</t>
  </si>
  <si>
    <t>TOTAL INSTALACIÓN E INFRAESTRUCTURA</t>
  </si>
  <si>
    <t>UD.</t>
  </si>
  <si>
    <t>MANTENIMIENTO, INSTALACIÓN DE EQUIPOS E INFRAESTRUCTURA</t>
  </si>
  <si>
    <t>MANTENIMIENTO PREVENTIVO Y CORRECTIVO PARA LA SEDE COPED DEL INPEC</t>
  </si>
  <si>
    <t>MANTENIMIENTO PREVENTIVO  Y CORRECTIVO PARA LA SEDE CEDIP DEL INPEC</t>
  </si>
  <si>
    <t>MANTENIMIENTO CORRECTIVO SEDES COPED Y CEDIP</t>
  </si>
  <si>
    <t>MES</t>
  </si>
  <si>
    <t>APANTALLAMIENTO PARA PUNTOS DE CONCENTRACIÓN DE CÁMARAS</t>
  </si>
  <si>
    <t xml:space="preserve">TOTAL   </t>
  </si>
  <si>
    <t>INSTALACIÓN DE BATERÍA PARA UPS</t>
  </si>
  <si>
    <t>SUMINISTRO DE BATERÍA PARA UPS</t>
  </si>
  <si>
    <t>SUMINISTRO DE BATERÍA PARA BANCO DE BATERÍAS DE UPS</t>
  </si>
  <si>
    <t>INSTALACIÓN DE BATERÍA PARA BANCO DE BATERÍAS DE UPS</t>
  </si>
  <si>
    <t>SUMINISTRO DE TECLADO Y MOUSE</t>
  </si>
  <si>
    <t>INSTALACIÓN DE TECLADO Y MOUSE</t>
  </si>
  <si>
    <t>INSTALACIÓN DE HERRAJE PATCH PANEL DE 24 PUERTOS</t>
  </si>
  <si>
    <t>BOLSA DE REPUESTOS</t>
  </si>
  <si>
    <t>V. PARCIAL</t>
  </si>
  <si>
    <t>ELEMENTOS BOLSA DE REPUESTOS A CONSUMIR SEGÚN NECESIDADES IDENTIFICADAS DURANTE EL MANTENIMIENTO (LICENCIAS, CÁMARAS, GRABADORES, REPUESTOS, HUBS, FUENTES E INFRAESTRUCTURA)</t>
  </si>
  <si>
    <t>NUEVO EDIFICIO DEL CENTRO DE ATENCIÓN DE LA FISCALÍA –CAF</t>
  </si>
  <si>
    <t>MANTENIMIENTO ADICIONAL PREVENTIVO Y CORRECTIVO DEL CCTV, CENTRAL DE MONITOREO E INFRAESTRUCTURA DE LAS SEDES COPED Y CEDIP DEL INPEC</t>
  </si>
  <si>
    <t>IMPLEMENTACIÓN DE NUEVAS CÁMARAS Y ADECUACIÓN DEL SISTEMA DE PUESTA A TIERRA Y APANTALLAMIENTO DEL CCTV  MIGRACIÓN COLOMBIA</t>
  </si>
  <si>
    <t>AMPLIACIÓN Y FORTALECIMIENTO DEL SISTEMA DE VIDEO VIGILANCIA  (CCTV) EN INSTALACIONES DEL INPEC-CEDIP</t>
  </si>
  <si>
    <t>INSTALACIÓN - ELEMENTOS BOLSA DE REPUESTOS A CONSUMIR SEGÚN NECESIDADES IDENTIFICADAS DURANTE EL MANTENIMIENTO</t>
  </si>
  <si>
    <t>VALORES DE REFERENCIA PARA ELEMENTOS BOLSA DE REPUESTOS MANTENIMIENTO ADICIONAL PREVENTIVO Y CORRECTIVO DEL CCTV, CENTRAL DE MONITOREO E INFRAESTRUCTURA DE LAS SEDES COPED Y CEDIP DEL INPEC</t>
  </si>
  <si>
    <t>SUMINISTRO DE FUENTE DE ALIMENTACIÓN HUB ANALOGO DE 8 CANALES</t>
  </si>
  <si>
    <t>SUMINISTRO DE VIDEO BALUN</t>
  </si>
  <si>
    <t>SUMINISTRO DE PATCH CORD COAXIAL 0,9 METROS</t>
  </si>
  <si>
    <t>SUMINISTRO DE CABLE UTP CAT. 6A</t>
  </si>
  <si>
    <t>SUMINISTRO DE CONECTOR RJ45 CAT. 6A</t>
  </si>
  <si>
    <t>SUMINISTRO DE CABLE HDMI DE 20 METROS</t>
  </si>
  <si>
    <t>SUMINISTRO DE CÁMARA IP TIPO PTZ</t>
  </si>
  <si>
    <t>SUMINISTRO DE NVR DE 32 CANALES</t>
  </si>
  <si>
    <t>SUMINISTRO DE INYECTOR POE</t>
  </si>
  <si>
    <t>SUMINISTRO DE BRAZO PARA CAMARA PTZ</t>
  </si>
  <si>
    <t>SUMINISTRO DE PATCH CORD CAT. 6A DE 3 METROS</t>
  </si>
  <si>
    <t>SUMINISTRO DE PATCH CORD UTP CAT 6A DE 0,9 METROS</t>
  </si>
  <si>
    <t>SUMINISTRO DE HERRAJE PATCH PANEL 24 PUERTOS</t>
  </si>
  <si>
    <t>SUMINISTRO DE JACK RJ45 CAT. 6A</t>
  </si>
  <si>
    <t>DIAGNOSTICO DE CAMARA FIJA DE BOLSA DE REPUESTOS</t>
  </si>
  <si>
    <t>DIAGNOSTICO DE ESTACION DE TRABAJO PARA ACTUALIZACION DE WINDOWS</t>
  </si>
  <si>
    <t>ACTUALIZACION DE LICENCIA WINDOWS 7 A WINDOWS 10</t>
  </si>
  <si>
    <t>BOLSA DE REPUESTOS - SUMINISTRO</t>
  </si>
  <si>
    <t>INSTALACIÓN DE FUENTE DE ALIMENTACIÓN HUB ANALOGO DE 8 CANALES</t>
  </si>
  <si>
    <t>INSTALACIÓN DE VIDEO BALUN</t>
  </si>
  <si>
    <t>INSTALACIÓN DE PATCH CORD COAXIAL 0,9 METROS</t>
  </si>
  <si>
    <t>INSTALACIÓN DE CABLE UTP CAT. 6A</t>
  </si>
  <si>
    <t>M</t>
  </si>
  <si>
    <t>INSTALACIÓN DE CONECTOR RJ45 CAT. 6A</t>
  </si>
  <si>
    <t>INSTALACIÓN DE CABLE HDMI DE 20 METROS</t>
  </si>
  <si>
    <t>INSTALACIÓN DE CÁMARA IP TIPO PTZ</t>
  </si>
  <si>
    <t>INSTALACIÓN DE NVR DE 32 CANALES</t>
  </si>
  <si>
    <t>INSTALACIÓN DE INYECTOR POE</t>
  </si>
  <si>
    <t>INSTALACIÓN DE BRAZO PARA CAMARA PTZ</t>
  </si>
  <si>
    <t>INSTALACIÓN DE PATCH CORD CAT. 6A DE 3 METROS</t>
  </si>
  <si>
    <t>INSTALACIÓN DE PATCH CORD UTP CAT 6A DE 0,9 METROS</t>
  </si>
  <si>
    <t>INSTALACIÓN DE HERRAJE PATCH PANEL 24 PUERTOS</t>
  </si>
  <si>
    <t>INSTALACIÓN DE JACK RJ45 CAT. 6A</t>
  </si>
  <si>
    <t>INSTALACIÓN DE DVR DE 8 CANALES</t>
  </si>
  <si>
    <t xml:space="preserve">INSTALACIÓN DE DISCO DURO DE 6 TB </t>
  </si>
  <si>
    <t>INSTALACIÓN DE CAMARA MINIDOMO (EN STOCK POR PARTE DEL INPEC)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</si>
</sst>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 &quot;$&quot;\ * #,##0_ ;_ &quot;$&quot;\ * \-#,##0_ ;_ &quot;$&quot;\ * &quot;-&quot;??_ ;_ @_ "/>
    <numFmt numFmtId="166" formatCode="#,##0.0"/>
    <numFmt numFmtId="167" formatCode="_-[$$-240A]\ * #,##0_ ;_-[$$-240A]\ * \-#,##0\ ;_-[$$-240A]\ * &quot;-&quot;_ ;_-@_ "/>
    <numFmt numFmtId="168" formatCode="_-&quot;$&quot;\ * #,##0_-;\-&quot;$&quot;\ * #,##0_-;_-&quot;$&quot;\ 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i/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name val="Helv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111111"/>
      <name val="Arial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/>
  </cellStyleXfs>
  <cellXfs count="164">
    <xf numFmtId="0" fontId="0" fillId="0" borderId="0" xfId="0"/>
    <xf numFmtId="3" fontId="7" fillId="0" borderId="1" xfId="4" applyNumberFormat="1" applyFont="1" applyFill="1" applyBorder="1" applyAlignment="1" applyProtection="1">
      <alignment horizontal="center" vertical="center" wrapText="1"/>
    </xf>
    <xf numFmtId="42" fontId="6" fillId="2" borderId="1" xfId="8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65" fontId="9" fillId="0" borderId="1" xfId="11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/>
    </xf>
    <xf numFmtId="3" fontId="10" fillId="2" borderId="7" xfId="4" applyNumberFormat="1" applyFont="1" applyFill="1" applyBorder="1" applyAlignment="1" applyProtection="1">
      <alignment horizontal="center" vertical="center" wrapText="1"/>
    </xf>
    <xf numFmtId="3" fontId="7" fillId="0" borderId="7" xfId="4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/>
    <xf numFmtId="165" fontId="9" fillId="0" borderId="8" xfId="2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/>
    <xf numFmtId="3" fontId="7" fillId="0" borderId="7" xfId="4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3" fontId="7" fillId="0" borderId="1" xfId="4" applyNumberFormat="1" applyFont="1" applyFill="1" applyBorder="1" applyAlignment="1" applyProtection="1">
      <alignment horizontal="center" vertical="center"/>
    </xf>
    <xf numFmtId="42" fontId="9" fillId="0" borderId="1" xfId="2" applyNumberFormat="1" applyFont="1" applyFill="1" applyBorder="1" applyAlignment="1" applyProtection="1">
      <alignment horizontal="center" vertical="center"/>
    </xf>
    <xf numFmtId="42" fontId="12" fillId="0" borderId="0" xfId="0" applyNumberFormat="1" applyFont="1" applyFill="1" applyBorder="1" applyAlignment="1"/>
    <xf numFmtId="0" fontId="12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2" fontId="4" fillId="0" borderId="1" xfId="8" applyFont="1" applyFill="1" applyBorder="1" applyAlignment="1">
      <alignment vertical="center"/>
    </xf>
    <xf numFmtId="42" fontId="17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vertical="center" wrapText="1"/>
    </xf>
    <xf numFmtId="6" fontId="17" fillId="0" borderId="0" xfId="0" applyNumberFormat="1" applyFont="1" applyFill="1" applyBorder="1" applyAlignment="1">
      <alignment horizontal="left"/>
    </xf>
    <xf numFmtId="0" fontId="17" fillId="0" borderId="0" xfId="0" applyFont="1" applyFill="1" applyBorder="1"/>
    <xf numFmtId="3" fontId="9" fillId="0" borderId="1" xfId="4" applyNumberFormat="1" applyFont="1" applyFill="1" applyBorder="1" applyAlignment="1" applyProtection="1">
      <alignment horizontal="center" vertical="center" wrapText="1"/>
    </xf>
    <xf numFmtId="6" fontId="17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42" fontId="4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2" fontId="4" fillId="0" borderId="0" xfId="0" applyNumberFormat="1" applyFont="1" applyFill="1" applyBorder="1"/>
    <xf numFmtId="167" fontId="8" fillId="2" borderId="6" xfId="7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2" fontId="6" fillId="2" borderId="8" xfId="8" applyFont="1" applyFill="1" applyBorder="1" applyAlignment="1">
      <alignment horizontal="center" vertical="center"/>
    </xf>
    <xf numFmtId="9" fontId="6" fillId="2" borderId="11" xfId="0" applyNumberFormat="1" applyFont="1" applyFill="1" applyBorder="1" applyAlignment="1">
      <alignment horizontal="center" vertical="center"/>
    </xf>
    <xf numFmtId="42" fontId="6" fillId="2" borderId="12" xfId="8" applyFont="1" applyFill="1" applyBorder="1" applyAlignment="1">
      <alignment horizontal="center" vertical="center"/>
    </xf>
    <xf numFmtId="3" fontId="7" fillId="2" borderId="7" xfId="4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7" fillId="2" borderId="1" xfId="4" applyNumberFormat="1" applyFont="1" applyFill="1" applyBorder="1" applyAlignment="1" applyProtection="1">
      <alignment horizontal="center" vertical="center" wrapText="1"/>
    </xf>
    <xf numFmtId="165" fontId="9" fillId="2" borderId="1" xfId="2" applyNumberFormat="1" applyFont="1" applyFill="1" applyBorder="1" applyAlignment="1" applyProtection="1">
      <alignment horizontal="center" vertical="center"/>
    </xf>
    <xf numFmtId="165" fontId="9" fillId="2" borderId="8" xfId="2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3" fontId="10" fillId="2" borderId="1" xfId="4" applyNumberFormat="1" applyFont="1" applyFill="1" applyBorder="1" applyAlignment="1" applyProtection="1">
      <alignment horizontal="center" vertical="center" wrapText="1"/>
    </xf>
    <xf numFmtId="3" fontId="10" fillId="2" borderId="8" xfId="4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4" fillId="0" borderId="0" xfId="16" applyFont="1" applyFill="1" applyBorder="1"/>
    <xf numFmtId="165" fontId="9" fillId="0" borderId="1" xfId="13" applyNumberFormat="1" applyFont="1" applyFill="1" applyBorder="1" applyAlignment="1">
      <alignment horizontal="center" vertical="center"/>
    </xf>
    <xf numFmtId="0" fontId="24" fillId="0" borderId="0" xfId="16" applyFont="1" applyFill="1"/>
    <xf numFmtId="0" fontId="17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left" vertical="center"/>
    </xf>
    <xf numFmtId="3" fontId="7" fillId="0" borderId="7" xfId="4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justify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9" fillId="0" borderId="1" xfId="4" applyNumberFormat="1" applyFont="1" applyFill="1" applyBorder="1" applyAlignment="1">
      <alignment horizontal="center" vertical="center" wrapText="1"/>
    </xf>
    <xf numFmtId="165" fontId="9" fillId="0" borderId="1" xfId="2" applyNumberFormat="1" applyFont="1" applyFill="1" applyBorder="1" applyAlignment="1">
      <alignment horizontal="center" vertical="center"/>
    </xf>
    <xf numFmtId="165" fontId="9" fillId="0" borderId="8" xfId="2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42" fontId="15" fillId="0" borderId="1" xfId="15" applyFont="1" applyFill="1" applyBorder="1" applyAlignment="1">
      <alignment vertical="center" wrapText="1"/>
    </xf>
    <xf numFmtId="42" fontId="15" fillId="0" borderId="8" xfId="15" applyFont="1" applyFill="1" applyBorder="1" applyAlignment="1">
      <alignment vertical="center" wrapText="1"/>
    </xf>
    <xf numFmtId="42" fontId="16" fillId="0" borderId="1" xfId="15" applyFont="1" applyFill="1" applyBorder="1" applyAlignment="1">
      <alignment vertical="center" wrapText="1"/>
    </xf>
    <xf numFmtId="42" fontId="16" fillId="0" borderId="8" xfId="15" applyFont="1" applyFill="1" applyBorder="1" applyAlignment="1">
      <alignment vertical="center" wrapText="1"/>
    </xf>
    <xf numFmtId="167" fontId="4" fillId="0" borderId="0" xfId="0" applyNumberFormat="1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8" fillId="0" borderId="0" xfId="17" applyFont="1" applyFill="1" applyAlignment="1" applyProtection="1">
      <alignment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0" xfId="1" applyFont="1" applyFill="1"/>
    <xf numFmtId="0" fontId="4" fillId="0" borderId="1" xfId="0" applyFont="1" applyFill="1" applyBorder="1" applyAlignment="1">
      <alignment horizontal="justify" vertical="center" wrapText="1"/>
    </xf>
    <xf numFmtId="0" fontId="9" fillId="0" borderId="0" xfId="1" applyFont="1" applyFill="1" applyAlignment="1">
      <alignment vertical="center"/>
    </xf>
    <xf numFmtId="0" fontId="8" fillId="0" borderId="0" xfId="1" applyFont="1" applyFill="1"/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 wrapText="1"/>
    </xf>
    <xf numFmtId="44" fontId="9" fillId="0" borderId="0" xfId="11" applyFont="1" applyFill="1" applyAlignment="1">
      <alignment horizontal="center" vertical="center"/>
    </xf>
    <xf numFmtId="3" fontId="10" fillId="2" borderId="1" xfId="4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1" applyFont="1" applyFill="1" applyBorder="1" applyAlignment="1" applyProtection="1">
      <alignment horizontal="center" vertical="center" wrapText="1"/>
      <protection locked="0"/>
    </xf>
    <xf numFmtId="49" fontId="7" fillId="2" borderId="1" xfId="12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65" fontId="9" fillId="2" borderId="1" xfId="11" applyNumberFormat="1" applyFont="1" applyFill="1" applyBorder="1" applyAlignment="1" applyProtection="1">
      <alignment horizontal="center" vertical="center"/>
    </xf>
    <xf numFmtId="9" fontId="6" fillId="2" borderId="1" xfId="0" applyNumberFormat="1" applyFont="1" applyFill="1" applyBorder="1" applyAlignment="1">
      <alignment horizontal="center"/>
    </xf>
    <xf numFmtId="42" fontId="8" fillId="2" borderId="6" xfId="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justify" vertical="center" wrapText="1"/>
    </xf>
    <xf numFmtId="42" fontId="4" fillId="0" borderId="1" xfId="8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66" fontId="6" fillId="2" borderId="14" xfId="0" applyNumberFormat="1" applyFont="1" applyFill="1" applyBorder="1" applyAlignment="1">
      <alignment vertical="center"/>
    </xf>
    <xf numFmtId="166" fontId="6" fillId="2" borderId="15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42" fontId="4" fillId="0" borderId="8" xfId="8" applyFont="1" applyFill="1" applyBorder="1" applyAlignment="1">
      <alignment horizontal="center" vertical="center"/>
    </xf>
    <xf numFmtId="165" fontId="9" fillId="3" borderId="1" xfId="2" applyNumberFormat="1" applyFont="1" applyFill="1" applyBorder="1" applyAlignment="1">
      <alignment horizontal="center" vertical="center"/>
    </xf>
    <xf numFmtId="168" fontId="4" fillId="0" borderId="0" xfId="11" applyNumberFormat="1" applyFont="1" applyFill="1" applyAlignment="1">
      <alignment vertical="center"/>
    </xf>
    <xf numFmtId="168" fontId="17" fillId="0" borderId="0" xfId="11" applyNumberFormat="1" applyFont="1" applyFill="1" applyAlignment="1">
      <alignment horizontal="left" vertical="center"/>
    </xf>
    <xf numFmtId="42" fontId="6" fillId="2" borderId="8" xfId="8" applyNumberFormat="1" applyFont="1" applyFill="1" applyBorder="1" applyAlignment="1">
      <alignment horizontal="center" vertical="center"/>
    </xf>
    <xf numFmtId="3" fontId="7" fillId="3" borderId="7" xfId="4" applyNumberFormat="1" applyFont="1" applyFill="1" applyBorder="1" applyAlignment="1">
      <alignment horizontal="center" vertical="center" wrapText="1"/>
    </xf>
    <xf numFmtId="3" fontId="7" fillId="3" borderId="1" xfId="4" applyNumberFormat="1" applyFont="1" applyFill="1" applyBorder="1" applyAlignment="1">
      <alignment horizontal="justify" vertical="center" wrapText="1"/>
    </xf>
    <xf numFmtId="3" fontId="7" fillId="3" borderId="1" xfId="4" applyNumberFormat="1" applyFont="1" applyFill="1" applyBorder="1" applyAlignment="1">
      <alignment horizontal="center" vertical="center" wrapText="1"/>
    </xf>
    <xf numFmtId="3" fontId="9" fillId="3" borderId="1" xfId="4" applyNumberFormat="1" applyFont="1" applyFill="1" applyBorder="1" applyAlignment="1">
      <alignment horizontal="center" vertical="center" wrapText="1"/>
    </xf>
    <xf numFmtId="165" fontId="9" fillId="3" borderId="8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2" fontId="9" fillId="3" borderId="1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7" fillId="3" borderId="1" xfId="4" applyNumberFormat="1" applyFont="1" applyFill="1" applyBorder="1" applyAlignment="1" applyProtection="1">
      <alignment horizontal="justify" vertical="center" wrapText="1"/>
    </xf>
    <xf numFmtId="3" fontId="7" fillId="3" borderId="1" xfId="4" applyNumberFormat="1" applyFont="1" applyFill="1" applyBorder="1" applyAlignment="1" applyProtection="1">
      <alignment horizontal="center" vertical="center" wrapText="1"/>
    </xf>
    <xf numFmtId="165" fontId="9" fillId="3" borderId="1" xfId="2" applyNumberFormat="1" applyFont="1" applyFill="1" applyBorder="1" applyAlignment="1" applyProtection="1">
      <alignment horizontal="center" vertical="center"/>
    </xf>
    <xf numFmtId="3" fontId="7" fillId="3" borderId="1" xfId="4" applyNumberFormat="1" applyFont="1" applyFill="1" applyBorder="1" applyAlignment="1" applyProtection="1">
      <alignment horizontal="justify" vertical="center"/>
    </xf>
    <xf numFmtId="3" fontId="7" fillId="3" borderId="1" xfId="4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42" fontId="4" fillId="3" borderId="0" xfId="8" applyFont="1" applyFill="1" applyBorder="1" applyAlignment="1">
      <alignment vertical="center"/>
    </xf>
    <xf numFmtId="3" fontId="7" fillId="3" borderId="10" xfId="4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/>
    </xf>
    <xf numFmtId="3" fontId="7" fillId="3" borderId="11" xfId="4" applyNumberFormat="1" applyFont="1" applyFill="1" applyBorder="1" applyAlignment="1">
      <alignment horizontal="center" vertical="center" wrapText="1"/>
    </xf>
    <xf numFmtId="3" fontId="7" fillId="3" borderId="11" xfId="4" applyNumberFormat="1" applyFont="1" applyFill="1" applyBorder="1" applyAlignment="1" applyProtection="1">
      <alignment horizontal="center" vertical="center" wrapText="1"/>
    </xf>
    <xf numFmtId="165" fontId="9" fillId="3" borderId="11" xfId="2" applyNumberFormat="1" applyFont="1" applyFill="1" applyBorder="1" applyAlignment="1" applyProtection="1">
      <alignment horizontal="center" vertical="center"/>
    </xf>
    <xf numFmtId="165" fontId="9" fillId="3" borderId="12" xfId="2" applyNumberFormat="1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42" fontId="16" fillId="3" borderId="8" xfId="15" applyFont="1" applyFill="1" applyBorder="1" applyAlignment="1">
      <alignment vertical="center" wrapText="1"/>
    </xf>
    <xf numFmtId="0" fontId="14" fillId="0" borderId="1" xfId="0" applyFont="1" applyBorder="1" applyAlignment="1">
      <alignment horizontal="justify" vertical="center" wrapText="1"/>
    </xf>
    <xf numFmtId="42" fontId="15" fillId="3" borderId="1" xfId="15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2" fontId="15" fillId="0" borderId="1" xfId="15" applyFont="1" applyBorder="1" applyAlignment="1">
      <alignment vertical="center" wrapText="1"/>
    </xf>
    <xf numFmtId="0" fontId="8" fillId="2" borderId="4" xfId="7" applyFont="1" applyFill="1" applyBorder="1" applyAlignment="1">
      <alignment horizontal="center" vertical="center" wrapText="1"/>
    </xf>
    <xf numFmtId="0" fontId="8" fillId="2" borderId="5" xfId="7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166" fontId="6" fillId="2" borderId="10" xfId="0" applyNumberFormat="1" applyFont="1" applyFill="1" applyBorder="1" applyAlignment="1">
      <alignment horizontal="center" vertical="center"/>
    </xf>
    <xf numFmtId="166" fontId="6" fillId="2" borderId="11" xfId="0" applyNumberFormat="1" applyFont="1" applyFill="1" applyBorder="1" applyAlignment="1">
      <alignment horizontal="center" vertical="center"/>
    </xf>
    <xf numFmtId="166" fontId="6" fillId="2" borderId="7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166" fontId="6" fillId="2" borderId="16" xfId="0" applyNumberFormat="1" applyFont="1" applyFill="1" applyBorder="1" applyAlignment="1">
      <alignment horizontal="center" vertical="center"/>
    </xf>
    <xf numFmtId="166" fontId="6" fillId="2" borderId="17" xfId="0" applyNumberFormat="1" applyFont="1" applyFill="1" applyBorder="1" applyAlignment="1">
      <alignment horizontal="center" vertical="center"/>
    </xf>
    <xf numFmtId="166" fontId="6" fillId="2" borderId="18" xfId="0" applyNumberFormat="1" applyFont="1" applyFill="1" applyBorder="1" applyAlignment="1">
      <alignment horizontal="center" vertical="center"/>
    </xf>
    <xf numFmtId="166" fontId="6" fillId="2" borderId="19" xfId="0" applyNumberFormat="1" applyFont="1" applyFill="1" applyBorder="1" applyAlignment="1">
      <alignment horizontal="center" vertical="center"/>
    </xf>
    <xf numFmtId="166" fontId="6" fillId="2" borderId="9" xfId="0" applyNumberFormat="1" applyFont="1" applyFill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166" fontId="6" fillId="2" borderId="2" xfId="0" applyNumberFormat="1" applyFont="1" applyFill="1" applyBorder="1" applyAlignment="1">
      <alignment horizontal="center" vertical="center"/>
    </xf>
    <xf numFmtId="166" fontId="6" fillId="2" borderId="13" xfId="0" applyNumberFormat="1" applyFont="1" applyFill="1" applyBorder="1" applyAlignment="1">
      <alignment horizontal="center" vertical="center"/>
    </xf>
    <xf numFmtId="166" fontId="6" fillId="2" borderId="14" xfId="0" applyNumberFormat="1" applyFont="1" applyFill="1" applyBorder="1" applyAlignment="1">
      <alignment horizontal="center" vertical="center"/>
    </xf>
  </cellXfs>
  <cellStyles count="18">
    <cellStyle name="Hipervínculo" xfId="16" builtinId="8"/>
    <cellStyle name="Millares" xfId="12" builtinId="3"/>
    <cellStyle name="Millares 3" xfId="10"/>
    <cellStyle name="Moneda" xfId="11" builtinId="4"/>
    <cellStyle name="Moneda [0]" xfId="8" builtinId="7"/>
    <cellStyle name="Moneda [0] 2" xfId="15"/>
    <cellStyle name="Moneda 2" xfId="2"/>
    <cellStyle name="Moneda 2 2" xfId="13"/>
    <cellStyle name="Normal" xfId="0" builtinId="0"/>
    <cellStyle name="Normal 12" xfId="5"/>
    <cellStyle name="Normal 2" xfId="14"/>
    <cellStyle name="Normal 3" xfId="3"/>
    <cellStyle name="Normal 5" xfId="9"/>
    <cellStyle name="Normal 7" xfId="7"/>
    <cellStyle name="Normal 8" xfId="6"/>
    <cellStyle name="Normal_alcatel basica" xfId="4"/>
    <cellStyle name="Normal_Formulario Cantidad obra - mayo20" xfId="17"/>
    <cellStyle name="Normal_formulario de cantidad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abSelected="1" zoomScaleNormal="100" workbookViewId="0">
      <selection sqref="A1:F1"/>
    </sheetView>
  </sheetViews>
  <sheetFormatPr baseColWidth="10" defaultColWidth="11.42578125" defaultRowHeight="15" customHeight="1" x14ac:dyDescent="0.2"/>
  <cols>
    <col min="1" max="1" width="5.7109375" style="12" customWidth="1"/>
    <col min="2" max="2" width="60.7109375" style="12" customWidth="1"/>
    <col min="3" max="4" width="5.7109375" style="12" customWidth="1"/>
    <col min="5" max="6" width="17.7109375" style="12" customWidth="1"/>
    <col min="7" max="7" width="13.140625" style="10" customWidth="1"/>
    <col min="8" max="8" width="13.28515625" style="11" customWidth="1"/>
    <col min="9" max="9" width="13.42578125" style="11" bestFit="1" customWidth="1"/>
    <col min="10" max="16" width="11.42578125" style="11"/>
    <col min="17" max="16384" width="11.42578125" style="12"/>
  </cols>
  <sheetData>
    <row r="1" spans="1:16" ht="30" customHeight="1" thickBot="1" x14ac:dyDescent="0.25">
      <c r="A1" s="140" t="s">
        <v>164</v>
      </c>
      <c r="B1" s="141"/>
      <c r="C1" s="141"/>
      <c r="D1" s="141"/>
      <c r="E1" s="141"/>
      <c r="F1" s="142"/>
    </row>
    <row r="2" spans="1:16" ht="5.0999999999999996" customHeight="1" thickBot="1" x14ac:dyDescent="0.25"/>
    <row r="3" spans="1:16" ht="15" customHeight="1" x14ac:dyDescent="0.2">
      <c r="A3" s="143" t="s">
        <v>19</v>
      </c>
      <c r="B3" s="144"/>
      <c r="C3" s="144"/>
      <c r="D3" s="144"/>
      <c r="E3" s="144"/>
      <c r="F3" s="145"/>
    </row>
    <row r="4" spans="1:16" ht="15" customHeight="1" x14ac:dyDescent="0.2">
      <c r="A4" s="6" t="s">
        <v>20</v>
      </c>
      <c r="B4" s="46" t="s">
        <v>21</v>
      </c>
      <c r="C4" s="46" t="s">
        <v>1</v>
      </c>
      <c r="D4" s="46" t="s">
        <v>16</v>
      </c>
      <c r="E4" s="46" t="s">
        <v>22</v>
      </c>
      <c r="F4" s="47" t="s">
        <v>17</v>
      </c>
    </row>
    <row r="5" spans="1:16" ht="15" customHeight="1" x14ac:dyDescent="0.2">
      <c r="A5" s="40"/>
      <c r="B5" s="77" t="s">
        <v>7</v>
      </c>
      <c r="C5" s="45"/>
      <c r="D5" s="42"/>
      <c r="E5" s="43"/>
      <c r="F5" s="44"/>
      <c r="H5" s="14"/>
      <c r="I5" s="14"/>
      <c r="J5" s="14"/>
    </row>
    <row r="6" spans="1:16" s="23" customFormat="1" ht="15" customHeight="1" x14ac:dyDescent="0.2">
      <c r="A6" s="15">
        <v>1</v>
      </c>
      <c r="B6" s="16" t="s">
        <v>130</v>
      </c>
      <c r="C6" s="17" t="s">
        <v>1</v>
      </c>
      <c r="D6" s="18">
        <v>4</v>
      </c>
      <c r="E6" s="19"/>
      <c r="F6" s="13">
        <f>+D6*E6</f>
        <v>0</v>
      </c>
      <c r="G6" s="10"/>
      <c r="H6" s="20"/>
      <c r="I6" s="20"/>
      <c r="J6" s="21"/>
      <c r="K6" s="22"/>
      <c r="L6" s="22"/>
      <c r="M6" s="22"/>
      <c r="N6" s="22"/>
      <c r="O6" s="48"/>
      <c r="P6" s="22"/>
    </row>
    <row r="7" spans="1:16" s="23" customFormat="1" ht="15" customHeight="1" x14ac:dyDescent="0.2">
      <c r="A7" s="15">
        <v>2</v>
      </c>
      <c r="B7" s="16" t="s">
        <v>131</v>
      </c>
      <c r="C7" s="17" t="s">
        <v>1</v>
      </c>
      <c r="D7" s="18">
        <v>33</v>
      </c>
      <c r="E7" s="19"/>
      <c r="F7" s="13">
        <f>+D7*E7</f>
        <v>0</v>
      </c>
      <c r="G7" s="10"/>
      <c r="H7" s="20"/>
      <c r="I7" s="20"/>
      <c r="J7" s="21"/>
      <c r="K7" s="22"/>
      <c r="L7" s="22"/>
      <c r="M7" s="22"/>
      <c r="N7" s="22"/>
      <c r="O7" s="48"/>
      <c r="P7" s="22"/>
    </row>
    <row r="8" spans="1:16" s="23" customFormat="1" ht="15" customHeight="1" x14ac:dyDescent="0.2">
      <c r="A8" s="15">
        <v>3</v>
      </c>
      <c r="B8" s="16" t="s">
        <v>132</v>
      </c>
      <c r="C8" s="17" t="s">
        <v>1</v>
      </c>
      <c r="D8" s="18">
        <v>2</v>
      </c>
      <c r="E8" s="19"/>
      <c r="F8" s="13">
        <f>+D8*E8</f>
        <v>0</v>
      </c>
      <c r="G8" s="10"/>
      <c r="H8" s="20"/>
      <c r="I8" s="20"/>
      <c r="J8" s="21"/>
      <c r="K8" s="22"/>
      <c r="L8" s="22"/>
      <c r="M8" s="22"/>
      <c r="N8" s="22"/>
      <c r="O8" s="48"/>
      <c r="P8" s="22"/>
    </row>
    <row r="9" spans="1:16" ht="15" customHeight="1" x14ac:dyDescent="0.2">
      <c r="A9" s="40"/>
      <c r="B9" s="77" t="s">
        <v>23</v>
      </c>
      <c r="C9" s="45"/>
      <c r="D9" s="42"/>
      <c r="E9" s="43"/>
      <c r="F9" s="44"/>
      <c r="H9" s="20"/>
      <c r="I9" s="20"/>
      <c r="J9" s="14"/>
    </row>
    <row r="10" spans="1:16" ht="15" customHeight="1" x14ac:dyDescent="0.2">
      <c r="A10" s="7">
        <v>4</v>
      </c>
      <c r="B10" s="9" t="s">
        <v>24</v>
      </c>
      <c r="C10" s="8" t="s">
        <v>1</v>
      </c>
      <c r="D10" s="1">
        <v>1</v>
      </c>
      <c r="E10" s="19"/>
      <c r="F10" s="13">
        <f>+D10*E10</f>
        <v>0</v>
      </c>
      <c r="H10" s="20"/>
      <c r="I10" s="20"/>
      <c r="J10" s="14"/>
    </row>
    <row r="11" spans="1:16" ht="15" customHeight="1" x14ac:dyDescent="0.2">
      <c r="A11" s="7">
        <v>5</v>
      </c>
      <c r="B11" s="9" t="s">
        <v>25</v>
      </c>
      <c r="C11" s="8" t="s">
        <v>1</v>
      </c>
      <c r="D11" s="1">
        <v>16</v>
      </c>
      <c r="E11" s="19"/>
      <c r="F11" s="13">
        <f>+D11*E11</f>
        <v>0</v>
      </c>
      <c r="H11" s="20"/>
      <c r="I11" s="20"/>
    </row>
    <row r="12" spans="1:16" ht="15" customHeight="1" x14ac:dyDescent="0.2">
      <c r="A12" s="40"/>
      <c r="B12" s="77" t="s">
        <v>26</v>
      </c>
      <c r="C12" s="45"/>
      <c r="D12" s="42"/>
      <c r="E12" s="43"/>
      <c r="F12" s="44"/>
      <c r="H12" s="20"/>
      <c r="I12" s="20"/>
    </row>
    <row r="13" spans="1:16" ht="15" customHeight="1" x14ac:dyDescent="0.2">
      <c r="A13" s="7">
        <v>6</v>
      </c>
      <c r="B13" s="9" t="s">
        <v>27</v>
      </c>
      <c r="C13" s="8" t="s">
        <v>1</v>
      </c>
      <c r="D13" s="1">
        <v>2</v>
      </c>
      <c r="E13" s="24"/>
      <c r="F13" s="13">
        <f>+D13*E13</f>
        <v>0</v>
      </c>
      <c r="H13" s="20"/>
      <c r="I13" s="20"/>
    </row>
    <row r="14" spans="1:16" ht="15" customHeight="1" x14ac:dyDescent="0.2">
      <c r="A14" s="40"/>
      <c r="B14" s="77" t="s">
        <v>8</v>
      </c>
      <c r="C14" s="45"/>
      <c r="D14" s="42"/>
      <c r="E14" s="43"/>
      <c r="F14" s="44"/>
      <c r="G14" s="25"/>
      <c r="H14" s="20"/>
      <c r="I14" s="20"/>
    </row>
    <row r="15" spans="1:16" ht="15" customHeight="1" x14ac:dyDescent="0.2">
      <c r="A15" s="7">
        <v>7</v>
      </c>
      <c r="B15" s="26" t="s">
        <v>133</v>
      </c>
      <c r="C15" s="8" t="s">
        <v>1</v>
      </c>
      <c r="D15" s="1">
        <v>1</v>
      </c>
      <c r="E15" s="19"/>
      <c r="F15" s="13">
        <f>+D15*E15</f>
        <v>0</v>
      </c>
      <c r="H15" s="20"/>
      <c r="I15" s="20"/>
      <c r="J15" s="49"/>
      <c r="N15" s="50"/>
    </row>
    <row r="16" spans="1:16" ht="15" customHeight="1" x14ac:dyDescent="0.2">
      <c r="A16" s="7">
        <v>8</v>
      </c>
      <c r="B16" s="9" t="s">
        <v>28</v>
      </c>
      <c r="C16" s="8" t="s">
        <v>1</v>
      </c>
      <c r="D16" s="1">
        <v>1</v>
      </c>
      <c r="E16" s="19"/>
      <c r="F16" s="13">
        <f>+D16*E16</f>
        <v>0</v>
      </c>
      <c r="H16" s="20"/>
      <c r="I16" s="20"/>
    </row>
    <row r="17" spans="1:13" s="12" customFormat="1" ht="15" customHeight="1" x14ac:dyDescent="0.2">
      <c r="A17" s="40"/>
      <c r="B17" s="77" t="s">
        <v>9</v>
      </c>
      <c r="C17" s="45"/>
      <c r="D17" s="42"/>
      <c r="E17" s="43"/>
      <c r="F17" s="44"/>
      <c r="G17" s="10"/>
      <c r="H17" s="20"/>
      <c r="I17" s="20"/>
      <c r="J17" s="11"/>
      <c r="K17" s="11"/>
      <c r="L17" s="11"/>
      <c r="M17" s="11"/>
    </row>
    <row r="18" spans="1:13" s="12" customFormat="1" ht="15" customHeight="1" x14ac:dyDescent="0.2">
      <c r="A18" s="7">
        <v>9</v>
      </c>
      <c r="B18" s="9" t="s">
        <v>134</v>
      </c>
      <c r="C18" s="8" t="s">
        <v>1</v>
      </c>
      <c r="D18" s="1">
        <v>2</v>
      </c>
      <c r="E18" s="19"/>
      <c r="F18" s="13">
        <f t="shared" ref="F18:F24" si="0">+D18*E18</f>
        <v>0</v>
      </c>
      <c r="G18" s="10"/>
      <c r="H18" s="20"/>
      <c r="I18" s="20"/>
      <c r="J18" s="11"/>
      <c r="K18" s="11"/>
      <c r="L18" s="11"/>
      <c r="M18" s="11"/>
    </row>
    <row r="19" spans="1:13" s="12" customFormat="1" ht="15" customHeight="1" x14ac:dyDescent="0.2">
      <c r="A19" s="7">
        <v>10</v>
      </c>
      <c r="B19" s="9" t="s">
        <v>29</v>
      </c>
      <c r="C19" s="8" t="s">
        <v>4</v>
      </c>
      <c r="D19" s="1">
        <v>4</v>
      </c>
      <c r="E19" s="51"/>
      <c r="F19" s="13">
        <f t="shared" si="0"/>
        <v>0</v>
      </c>
      <c r="G19" s="27"/>
      <c r="H19" s="20"/>
      <c r="I19" s="20"/>
      <c r="J19" s="11"/>
      <c r="K19" s="11"/>
      <c r="L19" s="11"/>
      <c r="M19" s="11"/>
    </row>
    <row r="20" spans="1:13" s="12" customFormat="1" ht="15" customHeight="1" x14ac:dyDescent="0.2">
      <c r="A20" s="7">
        <v>11</v>
      </c>
      <c r="B20" s="9" t="s">
        <v>30</v>
      </c>
      <c r="C20" s="8" t="s">
        <v>1</v>
      </c>
      <c r="D20" s="1">
        <v>4</v>
      </c>
      <c r="E20" s="19"/>
      <c r="F20" s="13">
        <f t="shared" si="0"/>
        <v>0</v>
      </c>
      <c r="G20" s="27"/>
      <c r="H20" s="20"/>
      <c r="I20" s="20"/>
      <c r="J20" s="11"/>
      <c r="K20" s="11"/>
      <c r="L20" s="11"/>
      <c r="M20" s="11"/>
    </row>
    <row r="21" spans="1:13" s="12" customFormat="1" ht="15" customHeight="1" x14ac:dyDescent="0.2">
      <c r="A21" s="7">
        <v>12</v>
      </c>
      <c r="B21" s="9" t="s">
        <v>31</v>
      </c>
      <c r="C21" s="8" t="s">
        <v>1</v>
      </c>
      <c r="D21" s="1">
        <v>6</v>
      </c>
      <c r="E21" s="19"/>
      <c r="F21" s="13">
        <f t="shared" si="0"/>
        <v>0</v>
      </c>
      <c r="G21" s="27"/>
      <c r="H21" s="20"/>
      <c r="I21" s="20"/>
      <c r="J21" s="11"/>
      <c r="K21" s="11"/>
      <c r="L21" s="27"/>
      <c r="M21" s="52"/>
    </row>
    <row r="22" spans="1:13" s="12" customFormat="1" ht="15" customHeight="1" x14ac:dyDescent="0.2">
      <c r="A22" s="7">
        <v>13</v>
      </c>
      <c r="B22" s="9" t="s">
        <v>32</v>
      </c>
      <c r="C22" s="8" t="s">
        <v>4</v>
      </c>
      <c r="D22" s="1">
        <v>25</v>
      </c>
      <c r="E22" s="19"/>
      <c r="F22" s="13">
        <f t="shared" si="0"/>
        <v>0</v>
      </c>
      <c r="G22" s="27"/>
      <c r="H22" s="20"/>
      <c r="I22" s="20"/>
      <c r="J22" s="11"/>
      <c r="K22" s="11"/>
      <c r="L22" s="28"/>
      <c r="M22" s="11"/>
    </row>
    <row r="23" spans="1:13" s="12" customFormat="1" ht="15" customHeight="1" x14ac:dyDescent="0.2">
      <c r="A23" s="7">
        <v>14</v>
      </c>
      <c r="B23" s="9" t="s">
        <v>33</v>
      </c>
      <c r="C23" s="8" t="s">
        <v>4</v>
      </c>
      <c r="D23" s="1">
        <v>9</v>
      </c>
      <c r="E23" s="19"/>
      <c r="F23" s="13">
        <f t="shared" si="0"/>
        <v>0</v>
      </c>
      <c r="G23" s="27"/>
      <c r="H23" s="20"/>
      <c r="I23" s="20"/>
      <c r="J23" s="11"/>
      <c r="K23" s="11"/>
      <c r="L23" s="28"/>
      <c r="M23" s="11"/>
    </row>
    <row r="24" spans="1:13" s="12" customFormat="1" ht="15" customHeight="1" x14ac:dyDescent="0.2">
      <c r="A24" s="7">
        <v>15</v>
      </c>
      <c r="B24" s="9" t="s">
        <v>34</v>
      </c>
      <c r="C24" s="8" t="s">
        <v>1</v>
      </c>
      <c r="D24" s="1">
        <v>5</v>
      </c>
      <c r="E24" s="19"/>
      <c r="F24" s="13">
        <f t="shared" si="0"/>
        <v>0</v>
      </c>
      <c r="G24" s="27"/>
      <c r="H24" s="20"/>
      <c r="I24" s="20"/>
      <c r="J24" s="11"/>
      <c r="K24" s="11"/>
      <c r="L24" s="11"/>
      <c r="M24" s="11"/>
    </row>
    <row r="25" spans="1:13" s="12" customFormat="1" ht="15" customHeight="1" x14ac:dyDescent="0.2">
      <c r="A25" s="40"/>
      <c r="B25" s="76" t="s">
        <v>35</v>
      </c>
      <c r="C25" s="41"/>
      <c r="D25" s="42"/>
      <c r="E25" s="43"/>
      <c r="F25" s="44"/>
      <c r="G25" s="10"/>
      <c r="H25" s="20"/>
      <c r="I25" s="20"/>
      <c r="J25" s="11"/>
      <c r="K25" s="11"/>
      <c r="L25" s="11"/>
      <c r="M25" s="11"/>
    </row>
    <row r="26" spans="1:13" s="12" customFormat="1" ht="15" customHeight="1" x14ac:dyDescent="0.2">
      <c r="A26" s="7">
        <v>16</v>
      </c>
      <c r="B26" s="9" t="s">
        <v>36</v>
      </c>
      <c r="C26" s="8" t="s">
        <v>1</v>
      </c>
      <c r="D26" s="1">
        <v>77</v>
      </c>
      <c r="E26" s="19"/>
      <c r="F26" s="13">
        <f t="shared" ref="F26:F37" si="1">+D26*E26</f>
        <v>0</v>
      </c>
      <c r="G26" s="10"/>
      <c r="H26" s="20"/>
      <c r="I26" s="20"/>
      <c r="J26" s="11"/>
      <c r="K26" s="11"/>
      <c r="L26" s="11"/>
      <c r="M26" s="11"/>
    </row>
    <row r="27" spans="1:13" s="12" customFormat="1" ht="15" customHeight="1" x14ac:dyDescent="0.2">
      <c r="A27" s="7">
        <v>17</v>
      </c>
      <c r="B27" s="9" t="s">
        <v>37</v>
      </c>
      <c r="C27" s="8" t="s">
        <v>1</v>
      </c>
      <c r="D27" s="1">
        <v>4</v>
      </c>
      <c r="E27" s="19"/>
      <c r="F27" s="13">
        <f t="shared" si="1"/>
        <v>0</v>
      </c>
      <c r="G27" s="10"/>
      <c r="H27" s="20"/>
      <c r="I27" s="20"/>
      <c r="J27" s="11"/>
      <c r="K27" s="11"/>
      <c r="L27" s="11"/>
      <c r="M27" s="11"/>
    </row>
    <row r="28" spans="1:13" s="12" customFormat="1" ht="15" customHeight="1" x14ac:dyDescent="0.2">
      <c r="A28" s="7">
        <v>18</v>
      </c>
      <c r="B28" s="9" t="s">
        <v>38</v>
      </c>
      <c r="C28" s="8" t="s">
        <v>1</v>
      </c>
      <c r="D28" s="1">
        <v>2</v>
      </c>
      <c r="E28" s="19"/>
      <c r="F28" s="13">
        <f t="shared" si="1"/>
        <v>0</v>
      </c>
      <c r="G28" s="10"/>
      <c r="H28" s="20"/>
      <c r="I28" s="20"/>
      <c r="J28" s="11"/>
      <c r="K28" s="11"/>
      <c r="L28" s="11"/>
      <c r="M28" s="11"/>
    </row>
    <row r="29" spans="1:13" s="12" customFormat="1" ht="15" customHeight="1" x14ac:dyDescent="0.2">
      <c r="A29" s="7">
        <v>19</v>
      </c>
      <c r="B29" s="9" t="s">
        <v>135</v>
      </c>
      <c r="C29" s="8" t="s">
        <v>1</v>
      </c>
      <c r="D29" s="29">
        <v>2</v>
      </c>
      <c r="E29" s="19"/>
      <c r="F29" s="13">
        <f t="shared" si="1"/>
        <v>0</v>
      </c>
      <c r="G29" s="27"/>
      <c r="H29" s="20"/>
      <c r="I29" s="20"/>
      <c r="J29" s="11"/>
      <c r="K29" s="11"/>
      <c r="L29" s="11"/>
      <c r="M29" s="11"/>
    </row>
    <row r="30" spans="1:13" s="12" customFormat="1" ht="15" customHeight="1" x14ac:dyDescent="0.2">
      <c r="A30" s="7">
        <v>20</v>
      </c>
      <c r="B30" s="9" t="s">
        <v>136</v>
      </c>
      <c r="C30" s="8" t="s">
        <v>1</v>
      </c>
      <c r="D30" s="29">
        <v>2</v>
      </c>
      <c r="E30" s="19"/>
      <c r="F30" s="13">
        <f t="shared" si="1"/>
        <v>0</v>
      </c>
      <c r="G30" s="27"/>
      <c r="H30" s="20"/>
      <c r="I30" s="20"/>
      <c r="J30" s="11"/>
      <c r="K30" s="11"/>
      <c r="L30" s="11"/>
      <c r="M30" s="11"/>
    </row>
    <row r="31" spans="1:13" s="12" customFormat="1" ht="15" customHeight="1" x14ac:dyDescent="0.2">
      <c r="A31" s="7">
        <v>21</v>
      </c>
      <c r="B31" s="9" t="s">
        <v>39</v>
      </c>
      <c r="C31" s="8" t="s">
        <v>1</v>
      </c>
      <c r="D31" s="29">
        <v>1</v>
      </c>
      <c r="E31" s="19"/>
      <c r="F31" s="13">
        <f t="shared" si="1"/>
        <v>0</v>
      </c>
      <c r="G31" s="27"/>
      <c r="H31" s="20"/>
      <c r="I31" s="20"/>
      <c r="J31" s="11"/>
      <c r="K31" s="11"/>
      <c r="L31" s="11"/>
      <c r="M31" s="11"/>
    </row>
    <row r="32" spans="1:13" s="12" customFormat="1" ht="15" customHeight="1" x14ac:dyDescent="0.2">
      <c r="A32" s="7">
        <v>22</v>
      </c>
      <c r="B32" s="9" t="s">
        <v>40</v>
      </c>
      <c r="C32" s="8" t="s">
        <v>1</v>
      </c>
      <c r="D32" s="29">
        <v>40</v>
      </c>
      <c r="E32" s="19"/>
      <c r="F32" s="13">
        <f t="shared" si="1"/>
        <v>0</v>
      </c>
      <c r="G32" s="27"/>
      <c r="H32" s="20"/>
      <c r="I32" s="20"/>
      <c r="J32" s="11"/>
      <c r="K32" s="11"/>
      <c r="L32" s="11"/>
      <c r="M32" s="11"/>
    </row>
    <row r="33" spans="1:17" ht="15" customHeight="1" x14ac:dyDescent="0.2">
      <c r="A33" s="7">
        <v>23</v>
      </c>
      <c r="B33" s="9" t="s">
        <v>41</v>
      </c>
      <c r="C33" s="8" t="s">
        <v>1</v>
      </c>
      <c r="D33" s="29">
        <v>41</v>
      </c>
      <c r="E33" s="19"/>
      <c r="F33" s="13">
        <f t="shared" si="1"/>
        <v>0</v>
      </c>
      <c r="G33" s="27"/>
      <c r="H33" s="20"/>
      <c r="I33" s="20"/>
    </row>
    <row r="34" spans="1:17" ht="15" customHeight="1" x14ac:dyDescent="0.2">
      <c r="A34" s="7">
        <v>24</v>
      </c>
      <c r="B34" s="9" t="s">
        <v>42</v>
      </c>
      <c r="C34" s="8" t="s">
        <v>1</v>
      </c>
      <c r="D34" s="1">
        <v>1</v>
      </c>
      <c r="E34" s="19"/>
      <c r="F34" s="13">
        <f t="shared" si="1"/>
        <v>0</v>
      </c>
      <c r="G34" s="27"/>
      <c r="H34" s="20"/>
      <c r="I34" s="20"/>
    </row>
    <row r="35" spans="1:17" ht="15" customHeight="1" x14ac:dyDescent="0.2">
      <c r="A35" s="7">
        <v>25</v>
      </c>
      <c r="B35" s="9" t="s">
        <v>43</v>
      </c>
      <c r="C35" s="8" t="s">
        <v>4</v>
      </c>
      <c r="D35" s="1">
        <v>50</v>
      </c>
      <c r="E35" s="19"/>
      <c r="F35" s="13">
        <f t="shared" si="1"/>
        <v>0</v>
      </c>
      <c r="G35" s="27"/>
      <c r="H35" s="20"/>
      <c r="I35" s="20"/>
    </row>
    <row r="36" spans="1:17" ht="15" customHeight="1" x14ac:dyDescent="0.2">
      <c r="A36" s="7">
        <v>26</v>
      </c>
      <c r="B36" s="9" t="s">
        <v>44</v>
      </c>
      <c r="C36" s="8" t="s">
        <v>1</v>
      </c>
      <c r="D36" s="1">
        <v>2</v>
      </c>
      <c r="E36" s="19"/>
      <c r="F36" s="13">
        <f t="shared" si="1"/>
        <v>0</v>
      </c>
      <c r="G36" s="27"/>
      <c r="H36" s="20"/>
      <c r="I36" s="20"/>
      <c r="P36" s="30"/>
      <c r="Q36" s="52"/>
    </row>
    <row r="37" spans="1:17" ht="15" customHeight="1" x14ac:dyDescent="0.2">
      <c r="A37" s="7">
        <v>27</v>
      </c>
      <c r="B37" s="9" t="s">
        <v>45</v>
      </c>
      <c r="C37" s="8" t="s">
        <v>1</v>
      </c>
      <c r="D37" s="1">
        <v>1</v>
      </c>
      <c r="E37" s="19"/>
      <c r="F37" s="13">
        <f t="shared" si="1"/>
        <v>0</v>
      </c>
      <c r="G37" s="27"/>
      <c r="H37" s="20"/>
      <c r="I37" s="20"/>
    </row>
    <row r="38" spans="1:17" s="31" customFormat="1" ht="15" customHeight="1" x14ac:dyDescent="0.25">
      <c r="A38" s="148" t="s">
        <v>46</v>
      </c>
      <c r="B38" s="149"/>
      <c r="C38" s="149"/>
      <c r="D38" s="149"/>
      <c r="E38" s="36"/>
      <c r="F38" s="37">
        <f>SUM(F6:F37)</f>
        <v>0</v>
      </c>
      <c r="I38" s="32"/>
    </row>
    <row r="39" spans="1:17" s="31" customFormat="1" ht="15" customHeight="1" x14ac:dyDescent="0.25">
      <c r="A39" s="148" t="s">
        <v>2</v>
      </c>
      <c r="B39" s="149"/>
      <c r="C39" s="149"/>
      <c r="D39" s="149"/>
      <c r="E39" s="36">
        <v>0.19</v>
      </c>
      <c r="F39" s="37">
        <f>ROUND(F38*E39,0)</f>
        <v>0</v>
      </c>
    </row>
    <row r="40" spans="1:17" s="31" customFormat="1" ht="15" customHeight="1" thickBot="1" x14ac:dyDescent="0.3">
      <c r="A40" s="146" t="s">
        <v>47</v>
      </c>
      <c r="B40" s="147"/>
      <c r="C40" s="147"/>
      <c r="D40" s="147"/>
      <c r="E40" s="38"/>
      <c r="F40" s="39">
        <f>F38+F39</f>
        <v>0</v>
      </c>
    </row>
    <row r="41" spans="1:17" ht="15" customHeight="1" thickBot="1" x14ac:dyDescent="0.25"/>
    <row r="42" spans="1:17" ht="15" customHeight="1" x14ac:dyDescent="0.2">
      <c r="A42" s="143" t="s">
        <v>48</v>
      </c>
      <c r="B42" s="144"/>
      <c r="C42" s="144"/>
      <c r="D42" s="144"/>
      <c r="E42" s="144"/>
      <c r="F42" s="145"/>
    </row>
    <row r="43" spans="1:17" ht="15" customHeight="1" x14ac:dyDescent="0.2">
      <c r="A43" s="6" t="s">
        <v>20</v>
      </c>
      <c r="B43" s="46" t="s">
        <v>21</v>
      </c>
      <c r="C43" s="46" t="s">
        <v>1</v>
      </c>
      <c r="D43" s="46" t="s">
        <v>16</v>
      </c>
      <c r="E43" s="46" t="s">
        <v>49</v>
      </c>
      <c r="F43" s="47" t="s">
        <v>17</v>
      </c>
    </row>
    <row r="44" spans="1:17" ht="15" customHeight="1" x14ac:dyDescent="0.2">
      <c r="A44" s="40"/>
      <c r="B44" s="77" t="s">
        <v>7</v>
      </c>
      <c r="C44" s="45"/>
      <c r="D44" s="42"/>
      <c r="E44" s="43"/>
      <c r="F44" s="44"/>
    </row>
    <row r="45" spans="1:17" ht="15" customHeight="1" x14ac:dyDescent="0.2">
      <c r="A45" s="15">
        <v>1</v>
      </c>
      <c r="B45" s="33" t="s">
        <v>50</v>
      </c>
      <c r="C45" s="8" t="s">
        <v>1</v>
      </c>
      <c r="D45" s="18">
        <v>4</v>
      </c>
      <c r="E45" s="19"/>
      <c r="F45" s="13">
        <f>+D45*E45</f>
        <v>0</v>
      </c>
    </row>
    <row r="46" spans="1:17" ht="15" customHeight="1" x14ac:dyDescent="0.2">
      <c r="A46" s="15">
        <v>2</v>
      </c>
      <c r="B46" s="33" t="s">
        <v>51</v>
      </c>
      <c r="C46" s="8" t="s">
        <v>1</v>
      </c>
      <c r="D46" s="18">
        <v>33</v>
      </c>
      <c r="E46" s="19"/>
      <c r="F46" s="13">
        <f>+D46*E46</f>
        <v>0</v>
      </c>
    </row>
    <row r="47" spans="1:17" ht="15" customHeight="1" x14ac:dyDescent="0.2">
      <c r="A47" s="15">
        <v>3</v>
      </c>
      <c r="B47" s="33" t="s">
        <v>52</v>
      </c>
      <c r="C47" s="8" t="s">
        <v>1</v>
      </c>
      <c r="D47" s="18">
        <v>2</v>
      </c>
      <c r="E47" s="19"/>
      <c r="F47" s="13">
        <f>+D47*E47</f>
        <v>0</v>
      </c>
      <c r="J47" s="49"/>
      <c r="K47" s="49"/>
      <c r="L47" s="49"/>
    </row>
    <row r="48" spans="1:17" ht="15" customHeight="1" x14ac:dyDescent="0.2">
      <c r="A48" s="40"/>
      <c r="B48" s="77" t="s">
        <v>23</v>
      </c>
      <c r="C48" s="45"/>
      <c r="D48" s="42"/>
      <c r="E48" s="43"/>
      <c r="F48" s="44"/>
      <c r="H48" s="34"/>
    </row>
    <row r="49" spans="1:6" s="12" customFormat="1" ht="15" customHeight="1" x14ac:dyDescent="0.2">
      <c r="A49" s="7">
        <v>4</v>
      </c>
      <c r="B49" s="9" t="s">
        <v>53</v>
      </c>
      <c r="C49" s="8" t="s">
        <v>1</v>
      </c>
      <c r="D49" s="1">
        <v>1</v>
      </c>
      <c r="E49" s="19"/>
      <c r="F49" s="13">
        <f>+D49*E49</f>
        <v>0</v>
      </c>
    </row>
    <row r="50" spans="1:6" s="12" customFormat="1" ht="15" customHeight="1" x14ac:dyDescent="0.2">
      <c r="A50" s="7">
        <v>5</v>
      </c>
      <c r="B50" s="9" t="s">
        <v>54</v>
      </c>
      <c r="C50" s="8" t="s">
        <v>1</v>
      </c>
      <c r="D50" s="1">
        <v>8</v>
      </c>
      <c r="E50" s="19"/>
      <c r="F50" s="13">
        <f>+D50*E50</f>
        <v>0</v>
      </c>
    </row>
    <row r="51" spans="1:6" s="12" customFormat="1" ht="15" customHeight="1" x14ac:dyDescent="0.2">
      <c r="A51" s="40"/>
      <c r="B51" s="77" t="s">
        <v>26</v>
      </c>
      <c r="C51" s="45"/>
      <c r="D51" s="42"/>
      <c r="E51" s="43"/>
      <c r="F51" s="44"/>
    </row>
    <row r="52" spans="1:6" s="12" customFormat="1" ht="15" customHeight="1" x14ac:dyDescent="0.2">
      <c r="A52" s="7">
        <v>6</v>
      </c>
      <c r="B52" s="9" t="s">
        <v>55</v>
      </c>
      <c r="C52" s="8" t="s">
        <v>1</v>
      </c>
      <c r="D52" s="1">
        <v>2</v>
      </c>
      <c r="E52" s="19"/>
      <c r="F52" s="13">
        <f>+D52*E52</f>
        <v>0</v>
      </c>
    </row>
    <row r="53" spans="1:6" s="12" customFormat="1" ht="15" customHeight="1" x14ac:dyDescent="0.2">
      <c r="A53" s="40"/>
      <c r="B53" s="77" t="s">
        <v>8</v>
      </c>
      <c r="C53" s="45"/>
      <c r="D53" s="42"/>
      <c r="E53" s="43"/>
      <c r="F53" s="44"/>
    </row>
    <row r="54" spans="1:6" s="12" customFormat="1" ht="15" customHeight="1" x14ac:dyDescent="0.2">
      <c r="A54" s="7">
        <v>7</v>
      </c>
      <c r="B54" s="26" t="s">
        <v>56</v>
      </c>
      <c r="C54" s="8" t="s">
        <v>1</v>
      </c>
      <c r="D54" s="1">
        <v>1</v>
      </c>
      <c r="E54" s="19"/>
      <c r="F54" s="13">
        <f>+D54*E54</f>
        <v>0</v>
      </c>
    </row>
    <row r="55" spans="1:6" s="12" customFormat="1" ht="15" customHeight="1" x14ac:dyDescent="0.2">
      <c r="A55" s="7">
        <v>8</v>
      </c>
      <c r="B55" s="9" t="s">
        <v>57</v>
      </c>
      <c r="C55" s="8" t="s">
        <v>1</v>
      </c>
      <c r="D55" s="1">
        <v>1</v>
      </c>
      <c r="E55" s="19"/>
      <c r="F55" s="13">
        <f>+D55*E55</f>
        <v>0</v>
      </c>
    </row>
    <row r="56" spans="1:6" s="12" customFormat="1" ht="15" customHeight="1" x14ac:dyDescent="0.2">
      <c r="A56" s="40"/>
      <c r="B56" s="77" t="s">
        <v>9</v>
      </c>
      <c r="C56" s="45"/>
      <c r="D56" s="42"/>
      <c r="E56" s="43"/>
      <c r="F56" s="44"/>
    </row>
    <row r="57" spans="1:6" s="12" customFormat="1" ht="15" customHeight="1" x14ac:dyDescent="0.2">
      <c r="A57" s="7">
        <v>9</v>
      </c>
      <c r="B57" s="9" t="s">
        <v>137</v>
      </c>
      <c r="C57" s="8" t="s">
        <v>1</v>
      </c>
      <c r="D57" s="1">
        <v>2</v>
      </c>
      <c r="E57" s="19"/>
      <c r="F57" s="13">
        <f t="shared" ref="F57:F63" si="2">+D57*E57</f>
        <v>0</v>
      </c>
    </row>
    <row r="58" spans="1:6" s="12" customFormat="1" ht="15" customHeight="1" x14ac:dyDescent="0.2">
      <c r="A58" s="7">
        <v>10</v>
      </c>
      <c r="B58" s="9" t="s">
        <v>58</v>
      </c>
      <c r="C58" s="8" t="s">
        <v>4</v>
      </c>
      <c r="D58" s="1">
        <v>4</v>
      </c>
      <c r="E58" s="19"/>
      <c r="F58" s="13">
        <f t="shared" si="2"/>
        <v>0</v>
      </c>
    </row>
    <row r="59" spans="1:6" s="12" customFormat="1" ht="15" customHeight="1" x14ac:dyDescent="0.2">
      <c r="A59" s="7">
        <v>11</v>
      </c>
      <c r="B59" s="9" t="s">
        <v>59</v>
      </c>
      <c r="C59" s="8" t="s">
        <v>1</v>
      </c>
      <c r="D59" s="1">
        <v>4</v>
      </c>
      <c r="E59" s="19"/>
      <c r="F59" s="13">
        <f t="shared" si="2"/>
        <v>0</v>
      </c>
    </row>
    <row r="60" spans="1:6" s="12" customFormat="1" ht="15" customHeight="1" x14ac:dyDescent="0.2">
      <c r="A60" s="7">
        <v>12</v>
      </c>
      <c r="B60" s="9" t="s">
        <v>60</v>
      </c>
      <c r="C60" s="8" t="s">
        <v>1</v>
      </c>
      <c r="D60" s="1">
        <v>6</v>
      </c>
      <c r="E60" s="19"/>
      <c r="F60" s="13">
        <f t="shared" si="2"/>
        <v>0</v>
      </c>
    </row>
    <row r="61" spans="1:6" s="12" customFormat="1" ht="15" customHeight="1" x14ac:dyDescent="0.2">
      <c r="A61" s="7">
        <v>13</v>
      </c>
      <c r="B61" s="9" t="s">
        <v>61</v>
      </c>
      <c r="C61" s="8" t="s">
        <v>4</v>
      </c>
      <c r="D61" s="1">
        <v>25</v>
      </c>
      <c r="E61" s="19"/>
      <c r="F61" s="13">
        <f t="shared" si="2"/>
        <v>0</v>
      </c>
    </row>
    <row r="62" spans="1:6" s="12" customFormat="1" ht="15" customHeight="1" x14ac:dyDescent="0.2">
      <c r="A62" s="7">
        <v>14</v>
      </c>
      <c r="B62" s="9" t="s">
        <v>62</v>
      </c>
      <c r="C62" s="8" t="s">
        <v>4</v>
      </c>
      <c r="D62" s="1">
        <v>9</v>
      </c>
      <c r="E62" s="19"/>
      <c r="F62" s="13">
        <f t="shared" si="2"/>
        <v>0</v>
      </c>
    </row>
    <row r="63" spans="1:6" s="12" customFormat="1" ht="15" customHeight="1" x14ac:dyDescent="0.2">
      <c r="A63" s="7">
        <v>15</v>
      </c>
      <c r="B63" s="9" t="s">
        <v>63</v>
      </c>
      <c r="C63" s="8" t="s">
        <v>1</v>
      </c>
      <c r="D63" s="1">
        <v>5</v>
      </c>
      <c r="E63" s="19"/>
      <c r="F63" s="13">
        <f t="shared" si="2"/>
        <v>0</v>
      </c>
    </row>
    <row r="64" spans="1:6" s="12" customFormat="1" ht="15" customHeight="1" x14ac:dyDescent="0.2">
      <c r="A64" s="40"/>
      <c r="B64" s="76" t="s">
        <v>35</v>
      </c>
      <c r="C64" s="41"/>
      <c r="D64" s="42"/>
      <c r="E64" s="43"/>
      <c r="F64" s="44"/>
    </row>
    <row r="65" spans="1:16" ht="15" customHeight="1" x14ac:dyDescent="0.2">
      <c r="A65" s="7">
        <v>16</v>
      </c>
      <c r="B65" s="9" t="s">
        <v>64</v>
      </c>
      <c r="C65" s="8" t="s">
        <v>1</v>
      </c>
      <c r="D65" s="1">
        <v>77</v>
      </c>
      <c r="E65" s="19"/>
      <c r="F65" s="13">
        <f t="shared" ref="F65:F76" si="3">+D65*E65</f>
        <v>0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16" ht="15" customHeight="1" x14ac:dyDescent="0.2">
      <c r="A66" s="7">
        <v>17</v>
      </c>
      <c r="B66" s="9" t="s">
        <v>65</v>
      </c>
      <c r="C66" s="8" t="s">
        <v>1</v>
      </c>
      <c r="D66" s="1">
        <v>4</v>
      </c>
      <c r="E66" s="19"/>
      <c r="F66" s="13">
        <f t="shared" si="3"/>
        <v>0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16" ht="15" customHeight="1" x14ac:dyDescent="0.2">
      <c r="A67" s="7">
        <v>18</v>
      </c>
      <c r="B67" s="9" t="s">
        <v>66</v>
      </c>
      <c r="C67" s="8" t="s">
        <v>1</v>
      </c>
      <c r="D67" s="1">
        <v>2</v>
      </c>
      <c r="E67" s="19"/>
      <c r="F67" s="13">
        <f t="shared" si="3"/>
        <v>0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1:16" ht="15" customHeight="1" x14ac:dyDescent="0.2">
      <c r="A68" s="7">
        <v>19</v>
      </c>
      <c r="B68" s="9" t="s">
        <v>160</v>
      </c>
      <c r="C68" s="8" t="s">
        <v>1</v>
      </c>
      <c r="D68" s="29">
        <v>2</v>
      </c>
      <c r="E68" s="19"/>
      <c r="F68" s="13">
        <f t="shared" si="3"/>
        <v>0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1:16" ht="15" customHeight="1" x14ac:dyDescent="0.2">
      <c r="A69" s="7">
        <v>20</v>
      </c>
      <c r="B69" s="9" t="s">
        <v>67</v>
      </c>
      <c r="C69" s="8" t="s">
        <v>1</v>
      </c>
      <c r="D69" s="29">
        <v>2</v>
      </c>
      <c r="E69" s="19"/>
      <c r="F69" s="13">
        <f t="shared" si="3"/>
        <v>0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16" ht="15" customHeight="1" x14ac:dyDescent="0.2">
      <c r="A70" s="7">
        <v>21</v>
      </c>
      <c r="B70" s="9" t="s">
        <v>68</v>
      </c>
      <c r="C70" s="8" t="s">
        <v>1</v>
      </c>
      <c r="D70" s="29">
        <v>1</v>
      </c>
      <c r="E70" s="19"/>
      <c r="F70" s="13">
        <f t="shared" si="3"/>
        <v>0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6" ht="15" customHeight="1" x14ac:dyDescent="0.2">
      <c r="A71" s="7">
        <v>22</v>
      </c>
      <c r="B71" s="9" t="s">
        <v>69</v>
      </c>
      <c r="C71" s="8" t="s">
        <v>1</v>
      </c>
      <c r="D71" s="29">
        <v>40</v>
      </c>
      <c r="E71" s="19"/>
      <c r="F71" s="13">
        <f t="shared" si="3"/>
        <v>0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1:16" ht="15" customHeight="1" x14ac:dyDescent="0.2">
      <c r="A72" s="7">
        <v>23</v>
      </c>
      <c r="B72" s="9" t="s">
        <v>70</v>
      </c>
      <c r="C72" s="8" t="s">
        <v>1</v>
      </c>
      <c r="D72" s="29">
        <v>41</v>
      </c>
      <c r="E72" s="19"/>
      <c r="F72" s="13">
        <f t="shared" si="3"/>
        <v>0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1:16" ht="15" customHeight="1" x14ac:dyDescent="0.2">
      <c r="A73" s="7">
        <v>24</v>
      </c>
      <c r="B73" s="9" t="s">
        <v>71</v>
      </c>
      <c r="C73" s="8" t="s">
        <v>1</v>
      </c>
      <c r="D73" s="1">
        <v>1</v>
      </c>
      <c r="E73" s="19"/>
      <c r="F73" s="13">
        <f t="shared" si="3"/>
        <v>0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1:16" ht="15" customHeight="1" x14ac:dyDescent="0.2">
      <c r="A74" s="7">
        <v>25</v>
      </c>
      <c r="B74" s="9" t="s">
        <v>72</v>
      </c>
      <c r="C74" s="8" t="s">
        <v>4</v>
      </c>
      <c r="D74" s="1">
        <v>50</v>
      </c>
      <c r="E74" s="19"/>
      <c r="F74" s="13">
        <f t="shared" si="3"/>
        <v>0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1:16" ht="15" customHeight="1" x14ac:dyDescent="0.2">
      <c r="A75" s="7">
        <v>26</v>
      </c>
      <c r="B75" s="9" t="s">
        <v>73</v>
      </c>
      <c r="C75" s="8" t="s">
        <v>1</v>
      </c>
      <c r="D75" s="1">
        <v>2</v>
      </c>
      <c r="E75" s="19"/>
      <c r="F75" s="13">
        <f t="shared" si="3"/>
        <v>0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spans="1:16" ht="15" customHeight="1" x14ac:dyDescent="0.2">
      <c r="A76" s="7">
        <v>27</v>
      </c>
      <c r="B76" s="9" t="s">
        <v>74</v>
      </c>
      <c r="C76" s="8" t="s">
        <v>1</v>
      </c>
      <c r="D76" s="1">
        <v>1</v>
      </c>
      <c r="E76" s="19"/>
      <c r="F76" s="13">
        <f t="shared" si="3"/>
        <v>0</v>
      </c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spans="1:16" s="31" customFormat="1" ht="15" customHeight="1" x14ac:dyDescent="0.25">
      <c r="A77" s="153" t="s">
        <v>144</v>
      </c>
      <c r="B77" s="154"/>
      <c r="C77" s="154"/>
      <c r="D77" s="155"/>
      <c r="E77" s="36"/>
      <c r="F77" s="37">
        <f>ROUND(SUM(F45:F76),0)</f>
        <v>0</v>
      </c>
    </row>
    <row r="78" spans="1:16" s="31" customFormat="1" ht="15" customHeight="1" x14ac:dyDescent="0.25">
      <c r="A78" s="153" t="s">
        <v>11</v>
      </c>
      <c r="B78" s="154"/>
      <c r="C78" s="154"/>
      <c r="D78" s="155"/>
      <c r="E78" s="36">
        <v>0.12</v>
      </c>
      <c r="F78" s="37">
        <f>ROUND(F77*E78,0)</f>
        <v>0</v>
      </c>
    </row>
    <row r="79" spans="1:16" s="31" customFormat="1" ht="15" customHeight="1" x14ac:dyDescent="0.25">
      <c r="A79" s="153" t="s">
        <v>10</v>
      </c>
      <c r="B79" s="154"/>
      <c r="C79" s="154"/>
      <c r="D79" s="155"/>
      <c r="E79" s="36">
        <v>0.08</v>
      </c>
      <c r="F79" s="37">
        <f>ROUND(F77*E79,0)</f>
        <v>0</v>
      </c>
    </row>
    <row r="80" spans="1:16" s="31" customFormat="1" ht="15" customHeight="1" thickBot="1" x14ac:dyDescent="0.3">
      <c r="A80" s="150" t="s">
        <v>145</v>
      </c>
      <c r="B80" s="151"/>
      <c r="C80" s="151"/>
      <c r="D80" s="152"/>
      <c r="E80" s="38"/>
      <c r="F80" s="39">
        <f>SUM(F77:F79)</f>
        <v>0</v>
      </c>
    </row>
    <row r="81" spans="1:16" ht="15" customHeight="1" thickBot="1" x14ac:dyDescent="0.25">
      <c r="H81" s="12"/>
      <c r="I81" s="12"/>
      <c r="J81" s="12"/>
      <c r="K81" s="12"/>
      <c r="L81" s="12"/>
      <c r="M81" s="12"/>
      <c r="N81" s="12"/>
      <c r="O81" s="12"/>
      <c r="P81" s="12"/>
    </row>
    <row r="82" spans="1:16" ht="15" customHeight="1" thickBot="1" x14ac:dyDescent="0.25">
      <c r="A82" s="138" t="s">
        <v>153</v>
      </c>
      <c r="B82" s="139"/>
      <c r="C82" s="139"/>
      <c r="D82" s="139"/>
      <c r="E82" s="139"/>
      <c r="F82" s="35">
        <f>F80+F40</f>
        <v>0</v>
      </c>
      <c r="H82" s="12"/>
      <c r="I82" s="12"/>
      <c r="J82" s="12"/>
      <c r="K82" s="12"/>
      <c r="L82" s="12"/>
      <c r="M82" s="12"/>
      <c r="N82" s="12"/>
      <c r="O82" s="12"/>
      <c r="P82" s="12"/>
    </row>
    <row r="87" spans="1:16" ht="15" customHeight="1" x14ac:dyDescent="0.2">
      <c r="H87" s="12"/>
      <c r="I87" s="12"/>
      <c r="J87" s="12"/>
      <c r="K87" s="12"/>
      <c r="L87" s="12"/>
      <c r="M87" s="12"/>
      <c r="N87" s="12"/>
      <c r="O87" s="12"/>
      <c r="P87" s="12"/>
    </row>
    <row r="88" spans="1:16" ht="15" customHeight="1" x14ac:dyDescent="0.2">
      <c r="H88" s="12"/>
      <c r="I88" s="12"/>
      <c r="J88" s="12"/>
      <c r="K88" s="12"/>
      <c r="L88" s="12"/>
      <c r="M88" s="12"/>
      <c r="N88" s="12"/>
      <c r="O88" s="12"/>
      <c r="P88" s="12"/>
    </row>
    <row r="89" spans="1:16" ht="15" customHeight="1" x14ac:dyDescent="0.2">
      <c r="H89" s="12"/>
      <c r="I89" s="12"/>
      <c r="J89" s="12"/>
      <c r="K89" s="12"/>
      <c r="L89" s="12"/>
      <c r="M89" s="12"/>
      <c r="N89" s="12"/>
      <c r="O89" s="12"/>
      <c r="P89" s="12"/>
    </row>
    <row r="90" spans="1:16" ht="15" customHeight="1" x14ac:dyDescent="0.2">
      <c r="G90" s="12"/>
      <c r="H90" s="12"/>
      <c r="I90" s="12"/>
      <c r="J90" s="12"/>
      <c r="K90" s="12"/>
      <c r="L90" s="12"/>
      <c r="M90" s="12"/>
      <c r="N90" s="12"/>
      <c r="O90" s="12"/>
      <c r="P90" s="12"/>
    </row>
    <row r="91" spans="1:16" ht="15" customHeight="1" x14ac:dyDescent="0.2">
      <c r="G91" s="12"/>
      <c r="H91" s="12"/>
      <c r="I91" s="12"/>
      <c r="J91" s="12"/>
      <c r="K91" s="12"/>
      <c r="L91" s="12"/>
      <c r="M91" s="12"/>
      <c r="N91" s="12"/>
      <c r="O91" s="12"/>
      <c r="P91" s="12"/>
    </row>
    <row r="92" spans="1:16" ht="15" customHeight="1" x14ac:dyDescent="0.2">
      <c r="G92" s="12"/>
      <c r="H92" s="12"/>
      <c r="I92" s="12"/>
      <c r="J92" s="12"/>
      <c r="K92" s="12"/>
      <c r="L92" s="12"/>
      <c r="M92" s="12"/>
      <c r="N92" s="12"/>
      <c r="O92" s="12"/>
      <c r="P92" s="12"/>
    </row>
    <row r="93" spans="1:16" ht="15" customHeight="1" x14ac:dyDescent="0.2">
      <c r="G93" s="12"/>
      <c r="H93" s="12"/>
      <c r="I93" s="12"/>
      <c r="J93" s="12"/>
      <c r="K93" s="12"/>
      <c r="L93" s="12"/>
      <c r="M93" s="12"/>
      <c r="N93" s="12"/>
      <c r="O93" s="12"/>
      <c r="P93" s="12"/>
    </row>
    <row r="94" spans="1:16" ht="15" customHeight="1" x14ac:dyDescent="0.2"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spans="1:16" ht="15" customHeight="1" x14ac:dyDescent="0.2"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16" ht="15" customHeight="1" x14ac:dyDescent="0.2">
      <c r="G96" s="12"/>
      <c r="H96" s="12"/>
      <c r="I96" s="12"/>
      <c r="J96" s="12"/>
      <c r="K96" s="12"/>
      <c r="L96" s="12"/>
      <c r="M96" s="12"/>
      <c r="N96" s="12"/>
      <c r="O96" s="12"/>
      <c r="P96" s="12"/>
    </row>
    <row r="97" spans="7:16" ht="15" customHeight="1" x14ac:dyDescent="0.2">
      <c r="G97" s="12"/>
      <c r="H97" s="12"/>
      <c r="I97" s="12"/>
      <c r="J97" s="12"/>
      <c r="K97" s="12"/>
      <c r="L97" s="12"/>
      <c r="M97" s="12"/>
      <c r="N97" s="12"/>
      <c r="O97" s="12"/>
      <c r="P97" s="12"/>
    </row>
    <row r="98" spans="7:16" ht="15" customHeight="1" x14ac:dyDescent="0.2">
      <c r="G98" s="12"/>
      <c r="H98" s="12"/>
      <c r="I98" s="12"/>
      <c r="J98" s="12"/>
      <c r="K98" s="12"/>
      <c r="L98" s="12"/>
      <c r="M98" s="12"/>
      <c r="N98" s="12"/>
      <c r="O98" s="12"/>
      <c r="P98" s="12"/>
    </row>
    <row r="99" spans="7:16" ht="15" customHeight="1" x14ac:dyDescent="0.2"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7:16" ht="15" customHeight="1" x14ac:dyDescent="0.2">
      <c r="G100" s="12"/>
      <c r="H100" s="12"/>
      <c r="I100" s="12"/>
      <c r="J100" s="12"/>
      <c r="K100" s="12"/>
      <c r="L100" s="12"/>
      <c r="M100" s="12"/>
      <c r="N100" s="12"/>
      <c r="O100" s="12"/>
      <c r="P100" s="12"/>
    </row>
    <row r="101" spans="7:16" ht="15" customHeight="1" x14ac:dyDescent="0.2">
      <c r="G101" s="12"/>
      <c r="H101" s="12"/>
      <c r="I101" s="12"/>
      <c r="J101" s="12"/>
      <c r="K101" s="12"/>
      <c r="L101" s="12"/>
      <c r="M101" s="12"/>
      <c r="N101" s="12"/>
      <c r="O101" s="12"/>
      <c r="P101" s="12"/>
    </row>
    <row r="102" spans="7:16" ht="15" customHeight="1" x14ac:dyDescent="0.2">
      <c r="G102" s="12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7:16" ht="15" customHeight="1" x14ac:dyDescent="0.2"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7:16" ht="15" customHeight="1" x14ac:dyDescent="0.2"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7:16" ht="15" customHeight="1" x14ac:dyDescent="0.2"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spans="7:16" ht="15" customHeight="1" x14ac:dyDescent="0.2"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7:16" ht="15" customHeight="1" x14ac:dyDescent="0.2"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7:16" ht="15" customHeight="1" x14ac:dyDescent="0.2"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7:16" ht="15" customHeight="1" x14ac:dyDescent="0.2"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7:16" ht="15" customHeight="1" x14ac:dyDescent="0.2"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7:16" ht="15" customHeight="1" x14ac:dyDescent="0.2"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7:16" ht="15" customHeight="1" x14ac:dyDescent="0.2"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7:16" ht="15" customHeight="1" x14ac:dyDescent="0.2"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7:16" ht="15" customHeight="1" x14ac:dyDescent="0.2"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7:16" ht="15" customHeight="1" x14ac:dyDescent="0.2"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7:16" ht="15" customHeight="1" x14ac:dyDescent="0.2"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7:16" ht="15" customHeight="1" x14ac:dyDescent="0.2"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7:16" ht="15" customHeight="1" x14ac:dyDescent="0.2"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7:16" ht="15" customHeight="1" x14ac:dyDescent="0.2"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7:16" ht="15" customHeight="1" x14ac:dyDescent="0.2"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7:16" ht="15" customHeight="1" x14ac:dyDescent="0.2"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7:16" ht="15" customHeight="1" x14ac:dyDescent="0.2"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</sheetData>
  <mergeCells count="11">
    <mergeCell ref="A82:E82"/>
    <mergeCell ref="A1:F1"/>
    <mergeCell ref="A3:F3"/>
    <mergeCell ref="A40:D40"/>
    <mergeCell ref="A39:D39"/>
    <mergeCell ref="A38:D38"/>
    <mergeCell ref="A42:F42"/>
    <mergeCell ref="A80:D80"/>
    <mergeCell ref="A79:D79"/>
    <mergeCell ref="A78:D78"/>
    <mergeCell ref="A77:D7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73"/>
  <sheetViews>
    <sheetView zoomScaleNormal="100" workbookViewId="0">
      <selection sqref="A1:F1"/>
    </sheetView>
  </sheetViews>
  <sheetFormatPr baseColWidth="10" defaultColWidth="11.42578125" defaultRowHeight="15" customHeight="1" x14ac:dyDescent="0.25"/>
  <cols>
    <col min="1" max="1" width="5.7109375" style="31" bestFit="1" customWidth="1"/>
    <col min="2" max="2" width="60.7109375" style="31" customWidth="1"/>
    <col min="3" max="4" width="5.7109375" style="31" customWidth="1"/>
    <col min="5" max="6" width="17.7109375" style="31" customWidth="1"/>
    <col min="7" max="7" width="12.140625" style="53" customWidth="1"/>
    <col min="8" max="9" width="11.42578125" style="31"/>
    <col min="10" max="10" width="12.28515625" style="31" bestFit="1" customWidth="1"/>
    <col min="11" max="16384" width="11.42578125" style="31"/>
  </cols>
  <sheetData>
    <row r="1" spans="1:12" ht="30" customHeight="1" thickBot="1" x14ac:dyDescent="0.3">
      <c r="A1" s="140" t="s">
        <v>165</v>
      </c>
      <c r="B1" s="141"/>
      <c r="C1" s="141"/>
      <c r="D1" s="141"/>
      <c r="E1" s="141"/>
      <c r="F1" s="142"/>
    </row>
    <row r="2" spans="1:12" ht="5.0999999999999996" customHeight="1" thickBot="1" x14ac:dyDescent="0.3">
      <c r="E2" s="54"/>
      <c r="F2" s="55"/>
    </row>
    <row r="3" spans="1:12" ht="15" customHeight="1" x14ac:dyDescent="0.25">
      <c r="A3" s="156" t="s">
        <v>161</v>
      </c>
      <c r="B3" s="157"/>
      <c r="C3" s="157"/>
      <c r="D3" s="157"/>
      <c r="E3" s="157"/>
      <c r="F3" s="158"/>
    </row>
    <row r="4" spans="1:12" ht="15" customHeight="1" x14ac:dyDescent="0.25">
      <c r="A4" s="6" t="s">
        <v>20</v>
      </c>
      <c r="B4" s="46" t="s">
        <v>21</v>
      </c>
      <c r="C4" s="46" t="s">
        <v>1</v>
      </c>
      <c r="D4" s="46" t="s">
        <v>16</v>
      </c>
      <c r="E4" s="46" t="s">
        <v>162</v>
      </c>
      <c r="F4" s="47" t="s">
        <v>17</v>
      </c>
    </row>
    <row r="5" spans="1:12" ht="45" customHeight="1" x14ac:dyDescent="0.25">
      <c r="A5" s="56">
        <v>1</v>
      </c>
      <c r="B5" s="57" t="s">
        <v>163</v>
      </c>
      <c r="C5" s="58" t="s">
        <v>6</v>
      </c>
      <c r="D5" s="59">
        <v>1</v>
      </c>
      <c r="E5" s="60">
        <v>29164706</v>
      </c>
      <c r="F5" s="61">
        <f>E5*D5</f>
        <v>29164706</v>
      </c>
      <c r="J5" s="62"/>
      <c r="K5" s="62"/>
      <c r="L5" s="62"/>
    </row>
    <row r="6" spans="1:12" ht="15" customHeight="1" x14ac:dyDescent="0.25">
      <c r="A6" s="148" t="s">
        <v>46</v>
      </c>
      <c r="B6" s="149"/>
      <c r="C6" s="149"/>
      <c r="D6" s="149"/>
      <c r="E6" s="36"/>
      <c r="F6" s="37">
        <f>F5</f>
        <v>29164706</v>
      </c>
      <c r="G6" s="31"/>
      <c r="I6" s="32"/>
    </row>
    <row r="7" spans="1:12" ht="15" customHeight="1" x14ac:dyDescent="0.25">
      <c r="A7" s="148" t="s">
        <v>2</v>
      </c>
      <c r="B7" s="149"/>
      <c r="C7" s="149"/>
      <c r="D7" s="149"/>
      <c r="E7" s="36">
        <v>0.19</v>
      </c>
      <c r="F7" s="37">
        <f>ROUND(F6*E7,0)</f>
        <v>5541294</v>
      </c>
      <c r="G7" s="31"/>
    </row>
    <row r="8" spans="1:12" ht="15" customHeight="1" thickBot="1" x14ac:dyDescent="0.3">
      <c r="A8" s="146" t="s">
        <v>47</v>
      </c>
      <c r="B8" s="147"/>
      <c r="C8" s="147"/>
      <c r="D8" s="147"/>
      <c r="E8" s="38"/>
      <c r="F8" s="39">
        <f>F6+F7</f>
        <v>34706000</v>
      </c>
      <c r="G8" s="31"/>
    </row>
    <row r="9" spans="1:12" ht="15" customHeight="1" thickBot="1" x14ac:dyDescent="0.3">
      <c r="G9" s="31"/>
    </row>
    <row r="10" spans="1:12" ht="15" customHeight="1" x14ac:dyDescent="0.25">
      <c r="A10" s="156" t="s">
        <v>147</v>
      </c>
      <c r="B10" s="157"/>
      <c r="C10" s="157"/>
      <c r="D10" s="157"/>
      <c r="E10" s="73"/>
      <c r="F10" s="74"/>
      <c r="G10" s="31"/>
    </row>
    <row r="11" spans="1:12" ht="15" customHeight="1" x14ac:dyDescent="0.25">
      <c r="A11" s="6" t="s">
        <v>20</v>
      </c>
      <c r="B11" s="46" t="s">
        <v>21</v>
      </c>
      <c r="C11" s="46" t="s">
        <v>1</v>
      </c>
      <c r="D11" s="46" t="s">
        <v>16</v>
      </c>
      <c r="E11" s="46" t="s">
        <v>49</v>
      </c>
      <c r="F11" s="47" t="s">
        <v>17</v>
      </c>
      <c r="G11" s="31"/>
    </row>
    <row r="12" spans="1:12" ht="15" customHeight="1" x14ac:dyDescent="0.25">
      <c r="A12" s="63">
        <v>1</v>
      </c>
      <c r="B12" s="64" t="s">
        <v>148</v>
      </c>
      <c r="C12" s="58" t="s">
        <v>146</v>
      </c>
      <c r="D12" s="65">
        <v>1</v>
      </c>
      <c r="E12" s="66"/>
      <c r="F12" s="67">
        <f>E12*D12</f>
        <v>0</v>
      </c>
      <c r="G12" s="31"/>
    </row>
    <row r="13" spans="1:12" ht="15" customHeight="1" x14ac:dyDescent="0.25">
      <c r="A13" s="63">
        <v>2</v>
      </c>
      <c r="B13" s="64" t="s">
        <v>149</v>
      </c>
      <c r="C13" s="58" t="s">
        <v>146</v>
      </c>
      <c r="D13" s="65">
        <v>1</v>
      </c>
      <c r="E13" s="66"/>
      <c r="F13" s="67">
        <f>E13*D13</f>
        <v>0</v>
      </c>
      <c r="G13" s="31"/>
    </row>
    <row r="14" spans="1:12" ht="15" customHeight="1" x14ac:dyDescent="0.25">
      <c r="A14" s="63">
        <v>3</v>
      </c>
      <c r="B14" s="71" t="s">
        <v>150</v>
      </c>
      <c r="C14" s="72" t="s">
        <v>151</v>
      </c>
      <c r="D14" s="72">
        <v>3</v>
      </c>
      <c r="E14" s="68"/>
      <c r="F14" s="69">
        <f>E14*D14</f>
        <v>0</v>
      </c>
      <c r="G14" s="31"/>
    </row>
    <row r="15" spans="1:12" ht="25.5" x14ac:dyDescent="0.25">
      <c r="A15" s="63">
        <v>4</v>
      </c>
      <c r="B15" s="9" t="s">
        <v>168</v>
      </c>
      <c r="C15" s="72" t="s">
        <v>6</v>
      </c>
      <c r="D15" s="72">
        <v>1</v>
      </c>
      <c r="E15" s="68">
        <v>12395000</v>
      </c>
      <c r="F15" s="69">
        <f>E15*D15</f>
        <v>12395000</v>
      </c>
      <c r="G15" s="31"/>
    </row>
    <row r="16" spans="1:12" ht="15" customHeight="1" x14ac:dyDescent="0.25">
      <c r="A16" s="148" t="s">
        <v>144</v>
      </c>
      <c r="B16" s="149"/>
      <c r="C16" s="149"/>
      <c r="D16" s="149"/>
      <c r="E16" s="36"/>
      <c r="F16" s="37">
        <f>SUM(F12:F15)</f>
        <v>12395000</v>
      </c>
      <c r="G16" s="31"/>
    </row>
    <row r="17" spans="1:10" ht="15" customHeight="1" x14ac:dyDescent="0.25">
      <c r="A17" s="148" t="s">
        <v>11</v>
      </c>
      <c r="B17" s="149"/>
      <c r="C17" s="149"/>
      <c r="D17" s="149"/>
      <c r="E17" s="36">
        <v>0.12</v>
      </c>
      <c r="F17" s="109">
        <f>ROUND(F16*E17,0)</f>
        <v>1487400</v>
      </c>
      <c r="G17" s="31"/>
    </row>
    <row r="18" spans="1:10" ht="15" customHeight="1" x14ac:dyDescent="0.25">
      <c r="A18" s="148" t="s">
        <v>10</v>
      </c>
      <c r="B18" s="149"/>
      <c r="C18" s="149"/>
      <c r="D18" s="149"/>
      <c r="E18" s="36">
        <v>0.08</v>
      </c>
      <c r="F18" s="109">
        <f>ROUND(F16*E18,0)</f>
        <v>991600</v>
      </c>
      <c r="G18" s="31"/>
    </row>
    <row r="19" spans="1:10" ht="15" customHeight="1" thickBot="1" x14ac:dyDescent="0.3">
      <c r="A19" s="146" t="s">
        <v>145</v>
      </c>
      <c r="B19" s="147"/>
      <c r="C19" s="147"/>
      <c r="D19" s="147"/>
      <c r="E19" s="38"/>
      <c r="F19" s="39">
        <f>SUM(F16:F18)</f>
        <v>14874000</v>
      </c>
      <c r="G19" s="31"/>
    </row>
    <row r="20" spans="1:10" ht="15" customHeight="1" thickBot="1" x14ac:dyDescent="0.3"/>
    <row r="21" spans="1:10" ht="15" customHeight="1" thickBot="1" x14ac:dyDescent="0.3">
      <c r="A21" s="138" t="s">
        <v>153</v>
      </c>
      <c r="B21" s="139"/>
      <c r="C21" s="139"/>
      <c r="D21" s="139"/>
      <c r="E21" s="139"/>
      <c r="F21" s="35">
        <f>+F19+F8</f>
        <v>49580000</v>
      </c>
    </row>
    <row r="22" spans="1:10" ht="15" customHeight="1" thickBot="1" x14ac:dyDescent="0.3">
      <c r="A22" s="75"/>
      <c r="B22" s="75"/>
      <c r="F22" s="70"/>
    </row>
    <row r="23" spans="1:10" ht="30" customHeight="1" thickBot="1" x14ac:dyDescent="0.3">
      <c r="A23" s="140" t="s">
        <v>169</v>
      </c>
      <c r="B23" s="141"/>
      <c r="C23" s="141"/>
      <c r="D23" s="141"/>
      <c r="E23" s="141"/>
      <c r="F23" s="142"/>
      <c r="G23" s="108"/>
      <c r="J23" s="32"/>
    </row>
    <row r="24" spans="1:10" ht="15" customHeight="1" thickBot="1" x14ac:dyDescent="0.3">
      <c r="E24" s="107"/>
      <c r="F24" s="107"/>
      <c r="G24" s="108"/>
    </row>
    <row r="25" spans="1:10" ht="15" customHeight="1" x14ac:dyDescent="0.25">
      <c r="A25" s="156" t="s">
        <v>187</v>
      </c>
      <c r="B25" s="157"/>
      <c r="C25" s="157"/>
      <c r="D25" s="157"/>
      <c r="E25" s="157"/>
      <c r="F25" s="158"/>
      <c r="G25" s="108"/>
    </row>
    <row r="26" spans="1:10" ht="15" customHeight="1" x14ac:dyDescent="0.25">
      <c r="A26" s="6" t="s">
        <v>20</v>
      </c>
      <c r="B26" s="46" t="s">
        <v>21</v>
      </c>
      <c r="C26" s="46" t="s">
        <v>1</v>
      </c>
      <c r="D26" s="46" t="s">
        <v>16</v>
      </c>
      <c r="E26" s="46" t="s">
        <v>22</v>
      </c>
      <c r="F26" s="47" t="s">
        <v>17</v>
      </c>
      <c r="J26" s="70"/>
    </row>
    <row r="27" spans="1:10" ht="15" customHeight="1" x14ac:dyDescent="0.25">
      <c r="A27" s="110">
        <v>1</v>
      </c>
      <c r="B27" s="111" t="s">
        <v>170</v>
      </c>
      <c r="C27" s="112" t="s">
        <v>1</v>
      </c>
      <c r="D27" s="113">
        <v>1</v>
      </c>
      <c r="E27" s="106"/>
      <c r="F27" s="114">
        <f t="shared" ref="F27:F48" si="0">E27*D27</f>
        <v>0</v>
      </c>
    </row>
    <row r="28" spans="1:10" ht="15" customHeight="1" x14ac:dyDescent="0.25">
      <c r="A28" s="110">
        <f>A27+1</f>
        <v>2</v>
      </c>
      <c r="B28" s="111" t="s">
        <v>171</v>
      </c>
      <c r="C28" s="112" t="s">
        <v>1</v>
      </c>
      <c r="D28" s="112">
        <v>1</v>
      </c>
      <c r="E28" s="106"/>
      <c r="F28" s="114">
        <f t="shared" si="0"/>
        <v>0</v>
      </c>
    </row>
    <row r="29" spans="1:10" ht="15" customHeight="1" x14ac:dyDescent="0.25">
      <c r="A29" s="110">
        <f t="shared" ref="A29:A48" si="1">A28+1</f>
        <v>3</v>
      </c>
      <c r="B29" s="115" t="s">
        <v>172</v>
      </c>
      <c r="C29" s="112" t="s">
        <v>1</v>
      </c>
      <c r="D29" s="112">
        <v>1</v>
      </c>
      <c r="E29" s="116"/>
      <c r="F29" s="114">
        <f t="shared" si="0"/>
        <v>0</v>
      </c>
    </row>
    <row r="30" spans="1:10" ht="15" customHeight="1" x14ac:dyDescent="0.25">
      <c r="A30" s="110">
        <f t="shared" si="1"/>
        <v>4</v>
      </c>
      <c r="B30" s="111" t="s">
        <v>173</v>
      </c>
      <c r="C30" s="117" t="s">
        <v>4</v>
      </c>
      <c r="D30" s="112">
        <v>1</v>
      </c>
      <c r="E30" s="106"/>
      <c r="F30" s="114">
        <f t="shared" si="0"/>
        <v>0</v>
      </c>
    </row>
    <row r="31" spans="1:10" ht="15" customHeight="1" x14ac:dyDescent="0.25">
      <c r="A31" s="110">
        <f t="shared" si="1"/>
        <v>5</v>
      </c>
      <c r="B31" s="115" t="s">
        <v>32</v>
      </c>
      <c r="C31" s="117" t="s">
        <v>4</v>
      </c>
      <c r="D31" s="112">
        <v>1</v>
      </c>
      <c r="E31" s="116"/>
      <c r="F31" s="114">
        <f t="shared" si="0"/>
        <v>0</v>
      </c>
    </row>
    <row r="32" spans="1:10" ht="15" customHeight="1" x14ac:dyDescent="0.25">
      <c r="A32" s="110">
        <f t="shared" si="1"/>
        <v>6</v>
      </c>
      <c r="B32" s="111" t="s">
        <v>174</v>
      </c>
      <c r="C32" s="112" t="s">
        <v>1</v>
      </c>
      <c r="D32" s="112">
        <v>1</v>
      </c>
      <c r="E32" s="116"/>
      <c r="F32" s="114">
        <f t="shared" si="0"/>
        <v>0</v>
      </c>
    </row>
    <row r="33" spans="1:6" ht="15" customHeight="1" x14ac:dyDescent="0.25">
      <c r="A33" s="110">
        <f t="shared" si="1"/>
        <v>7</v>
      </c>
      <c r="B33" s="115" t="s">
        <v>34</v>
      </c>
      <c r="C33" s="112" t="s">
        <v>1</v>
      </c>
      <c r="D33" s="112">
        <v>1</v>
      </c>
      <c r="E33" s="116"/>
      <c r="F33" s="114">
        <f t="shared" si="0"/>
        <v>0</v>
      </c>
    </row>
    <row r="34" spans="1:6" ht="15" customHeight="1" x14ac:dyDescent="0.25">
      <c r="A34" s="110">
        <f t="shared" si="1"/>
        <v>8</v>
      </c>
      <c r="B34" s="115" t="s">
        <v>37</v>
      </c>
      <c r="C34" s="112" t="s">
        <v>1</v>
      </c>
      <c r="D34" s="112">
        <v>1</v>
      </c>
      <c r="E34" s="116"/>
      <c r="F34" s="114">
        <f t="shared" si="0"/>
        <v>0</v>
      </c>
    </row>
    <row r="35" spans="1:6" ht="15" customHeight="1" x14ac:dyDescent="0.25">
      <c r="A35" s="110">
        <f t="shared" si="1"/>
        <v>9</v>
      </c>
      <c r="B35" s="115" t="s">
        <v>175</v>
      </c>
      <c r="C35" s="112" t="s">
        <v>1</v>
      </c>
      <c r="D35" s="112">
        <v>1</v>
      </c>
      <c r="E35" s="116"/>
      <c r="F35" s="114">
        <f t="shared" si="0"/>
        <v>0</v>
      </c>
    </row>
    <row r="36" spans="1:6" ht="15" customHeight="1" x14ac:dyDescent="0.25">
      <c r="A36" s="110">
        <f t="shared" si="1"/>
        <v>10</v>
      </c>
      <c r="B36" s="118" t="s">
        <v>176</v>
      </c>
      <c r="C36" s="112" t="s">
        <v>1</v>
      </c>
      <c r="D36" s="119">
        <v>1</v>
      </c>
      <c r="E36" s="120"/>
      <c r="F36" s="114">
        <f t="shared" si="0"/>
        <v>0</v>
      </c>
    </row>
    <row r="37" spans="1:6" ht="15" customHeight="1" x14ac:dyDescent="0.25">
      <c r="A37" s="110">
        <f t="shared" si="1"/>
        <v>11</v>
      </c>
      <c r="B37" s="121" t="s">
        <v>177</v>
      </c>
      <c r="C37" s="112" t="s">
        <v>1</v>
      </c>
      <c r="D37" s="122">
        <v>1</v>
      </c>
      <c r="E37" s="120"/>
      <c r="F37" s="114">
        <f t="shared" si="0"/>
        <v>0</v>
      </c>
    </row>
    <row r="38" spans="1:6" ht="15" customHeight="1" x14ac:dyDescent="0.25">
      <c r="A38" s="110">
        <f t="shared" si="1"/>
        <v>12</v>
      </c>
      <c r="B38" s="118" t="s">
        <v>178</v>
      </c>
      <c r="C38" s="112" t="s">
        <v>1</v>
      </c>
      <c r="D38" s="119">
        <v>1</v>
      </c>
      <c r="E38" s="120"/>
      <c r="F38" s="114">
        <f t="shared" si="0"/>
        <v>0</v>
      </c>
    </row>
    <row r="39" spans="1:6" ht="15" customHeight="1" x14ac:dyDescent="0.25">
      <c r="A39" s="110">
        <f t="shared" si="1"/>
        <v>13</v>
      </c>
      <c r="B39" s="118" t="s">
        <v>179</v>
      </c>
      <c r="C39" s="112" t="s">
        <v>1</v>
      </c>
      <c r="D39" s="119">
        <v>1</v>
      </c>
      <c r="E39" s="120"/>
      <c r="F39" s="114">
        <f t="shared" si="0"/>
        <v>0</v>
      </c>
    </row>
    <row r="40" spans="1:6" ht="15" customHeight="1" x14ac:dyDescent="0.25">
      <c r="A40" s="110">
        <f t="shared" si="1"/>
        <v>14</v>
      </c>
      <c r="B40" s="118" t="s">
        <v>180</v>
      </c>
      <c r="C40" s="112" t="s">
        <v>1</v>
      </c>
      <c r="D40" s="119">
        <v>1</v>
      </c>
      <c r="E40" s="125"/>
      <c r="F40" s="114">
        <f t="shared" si="0"/>
        <v>0</v>
      </c>
    </row>
    <row r="41" spans="1:6" ht="15" customHeight="1" x14ac:dyDescent="0.25">
      <c r="A41" s="110">
        <f t="shared" si="1"/>
        <v>15</v>
      </c>
      <c r="B41" s="118" t="s">
        <v>181</v>
      </c>
      <c r="C41" s="112" t="s">
        <v>1</v>
      </c>
      <c r="D41" s="119">
        <v>1</v>
      </c>
      <c r="E41" s="120"/>
      <c r="F41" s="114">
        <f t="shared" si="0"/>
        <v>0</v>
      </c>
    </row>
    <row r="42" spans="1:6" ht="15" customHeight="1" x14ac:dyDescent="0.25">
      <c r="A42" s="110">
        <f t="shared" si="1"/>
        <v>16</v>
      </c>
      <c r="B42" s="118" t="s">
        <v>173</v>
      </c>
      <c r="C42" s="117" t="s">
        <v>4</v>
      </c>
      <c r="D42" s="119">
        <v>1</v>
      </c>
      <c r="E42" s="120"/>
      <c r="F42" s="114">
        <f t="shared" si="0"/>
        <v>0</v>
      </c>
    </row>
    <row r="43" spans="1:6" ht="15" customHeight="1" x14ac:dyDescent="0.25">
      <c r="A43" s="110">
        <f t="shared" si="1"/>
        <v>17</v>
      </c>
      <c r="B43" s="118" t="s">
        <v>182</v>
      </c>
      <c r="C43" s="112" t="s">
        <v>1</v>
      </c>
      <c r="D43" s="119">
        <v>1</v>
      </c>
      <c r="E43" s="120"/>
      <c r="F43" s="114">
        <f t="shared" si="0"/>
        <v>0</v>
      </c>
    </row>
    <row r="44" spans="1:6" ht="15" customHeight="1" x14ac:dyDescent="0.25">
      <c r="A44" s="110">
        <f t="shared" si="1"/>
        <v>18</v>
      </c>
      <c r="B44" s="121" t="s">
        <v>183</v>
      </c>
      <c r="C44" s="112" t="s">
        <v>1</v>
      </c>
      <c r="D44" s="119">
        <v>1</v>
      </c>
      <c r="E44" s="120"/>
      <c r="F44" s="114">
        <f t="shared" si="0"/>
        <v>0</v>
      </c>
    </row>
    <row r="45" spans="1:6" ht="15" customHeight="1" x14ac:dyDescent="0.25">
      <c r="A45" s="110">
        <f t="shared" si="1"/>
        <v>19</v>
      </c>
      <c r="B45" s="121" t="s">
        <v>39</v>
      </c>
      <c r="C45" s="112" t="s">
        <v>1</v>
      </c>
      <c r="D45" s="119">
        <v>1</v>
      </c>
      <c r="E45" s="120"/>
      <c r="F45" s="114">
        <f t="shared" si="0"/>
        <v>0</v>
      </c>
    </row>
    <row r="46" spans="1:6" ht="15" customHeight="1" x14ac:dyDescent="0.25">
      <c r="A46" s="110">
        <f t="shared" si="1"/>
        <v>20</v>
      </c>
      <c r="B46" s="123" t="s">
        <v>184</v>
      </c>
      <c r="C46" s="112" t="s">
        <v>1</v>
      </c>
      <c r="D46" s="119">
        <v>1</v>
      </c>
      <c r="E46" s="120"/>
      <c r="F46" s="114">
        <f t="shared" si="0"/>
        <v>0</v>
      </c>
    </row>
    <row r="47" spans="1:6" ht="15" customHeight="1" x14ac:dyDescent="0.25">
      <c r="A47" s="110">
        <f t="shared" si="1"/>
        <v>21</v>
      </c>
      <c r="B47" s="124" t="s">
        <v>185</v>
      </c>
      <c r="C47" s="112" t="s">
        <v>1</v>
      </c>
      <c r="D47" s="119">
        <v>1</v>
      </c>
      <c r="E47" s="120"/>
      <c r="F47" s="114">
        <f t="shared" si="0"/>
        <v>0</v>
      </c>
    </row>
    <row r="48" spans="1:6" ht="15" customHeight="1" thickBot="1" x14ac:dyDescent="0.3">
      <c r="A48" s="126">
        <f t="shared" si="1"/>
        <v>22</v>
      </c>
      <c r="B48" s="127" t="s">
        <v>186</v>
      </c>
      <c r="C48" s="128" t="s">
        <v>1</v>
      </c>
      <c r="D48" s="129">
        <v>1</v>
      </c>
      <c r="E48" s="130"/>
      <c r="F48" s="131">
        <f t="shared" si="0"/>
        <v>0</v>
      </c>
    </row>
    <row r="49" spans="1:6" ht="15" customHeight="1" thickBot="1" x14ac:dyDescent="0.3"/>
    <row r="50" spans="1:6" ht="15" customHeight="1" x14ac:dyDescent="0.25">
      <c r="A50" s="156" t="s">
        <v>187</v>
      </c>
      <c r="B50" s="157"/>
      <c r="C50" s="157"/>
      <c r="D50" s="157"/>
      <c r="E50" s="157"/>
      <c r="F50" s="158"/>
    </row>
    <row r="51" spans="1:6" ht="15" customHeight="1" x14ac:dyDescent="0.25">
      <c r="A51" s="6" t="s">
        <v>20</v>
      </c>
      <c r="B51" s="46" t="s">
        <v>21</v>
      </c>
      <c r="C51" s="46" t="s">
        <v>1</v>
      </c>
      <c r="D51" s="46" t="s">
        <v>16</v>
      </c>
      <c r="E51" s="46" t="s">
        <v>22</v>
      </c>
      <c r="F51" s="47" t="s">
        <v>17</v>
      </c>
    </row>
    <row r="52" spans="1:6" ht="15" customHeight="1" x14ac:dyDescent="0.25">
      <c r="A52" s="132">
        <f>1</f>
        <v>1</v>
      </c>
      <c r="B52" s="111" t="s">
        <v>188</v>
      </c>
      <c r="C52" s="112" t="s">
        <v>1</v>
      </c>
      <c r="D52" s="113">
        <v>1</v>
      </c>
      <c r="E52" s="116"/>
      <c r="F52" s="133">
        <f t="shared" ref="F52:F59" si="2">E52*D52</f>
        <v>0</v>
      </c>
    </row>
    <row r="53" spans="1:6" ht="15" customHeight="1" x14ac:dyDescent="0.25">
      <c r="A53" s="132">
        <f>A52+1</f>
        <v>2</v>
      </c>
      <c r="B53" s="111" t="s">
        <v>189</v>
      </c>
      <c r="C53" s="112" t="s">
        <v>1</v>
      </c>
      <c r="D53" s="112">
        <v>1</v>
      </c>
      <c r="E53" s="116"/>
      <c r="F53" s="133">
        <f t="shared" si="2"/>
        <v>0</v>
      </c>
    </row>
    <row r="54" spans="1:6" ht="15" customHeight="1" x14ac:dyDescent="0.25">
      <c r="A54" s="132">
        <f>A53+1</f>
        <v>3</v>
      </c>
      <c r="B54" s="115" t="s">
        <v>190</v>
      </c>
      <c r="C54" s="112" t="s">
        <v>1</v>
      </c>
      <c r="D54" s="112">
        <v>1</v>
      </c>
      <c r="E54" s="116"/>
      <c r="F54" s="133">
        <f t="shared" si="2"/>
        <v>0</v>
      </c>
    </row>
    <row r="55" spans="1:6" ht="15" customHeight="1" x14ac:dyDescent="0.25">
      <c r="A55" s="132">
        <f t="shared" ref="A55:A73" si="3">A54+1</f>
        <v>4</v>
      </c>
      <c r="B55" s="111" t="s">
        <v>191</v>
      </c>
      <c r="C55" s="112" t="s">
        <v>192</v>
      </c>
      <c r="D55" s="112">
        <v>1</v>
      </c>
      <c r="E55" s="106"/>
      <c r="F55" s="133">
        <f t="shared" si="2"/>
        <v>0</v>
      </c>
    </row>
    <row r="56" spans="1:6" ht="15" customHeight="1" x14ac:dyDescent="0.25">
      <c r="A56" s="132">
        <f t="shared" si="3"/>
        <v>5</v>
      </c>
      <c r="B56" s="115" t="s">
        <v>61</v>
      </c>
      <c r="C56" s="117" t="s">
        <v>4</v>
      </c>
      <c r="D56" s="112">
        <v>1</v>
      </c>
      <c r="E56" s="116"/>
      <c r="F56" s="133">
        <f t="shared" si="2"/>
        <v>0</v>
      </c>
    </row>
    <row r="57" spans="1:6" ht="15" customHeight="1" x14ac:dyDescent="0.25">
      <c r="A57" s="132">
        <f t="shared" si="3"/>
        <v>6</v>
      </c>
      <c r="B57" s="111" t="s">
        <v>193</v>
      </c>
      <c r="C57" s="112" t="s">
        <v>1</v>
      </c>
      <c r="D57" s="112">
        <v>1</v>
      </c>
      <c r="E57" s="116"/>
      <c r="F57" s="133">
        <f t="shared" si="2"/>
        <v>0</v>
      </c>
    </row>
    <row r="58" spans="1:6" ht="15" customHeight="1" x14ac:dyDescent="0.25">
      <c r="A58" s="132">
        <f t="shared" si="3"/>
        <v>7</v>
      </c>
      <c r="B58" s="115" t="s">
        <v>63</v>
      </c>
      <c r="C58" s="112" t="s">
        <v>1</v>
      </c>
      <c r="D58" s="112">
        <f>D31</f>
        <v>1</v>
      </c>
      <c r="E58" s="116"/>
      <c r="F58" s="133">
        <f t="shared" si="2"/>
        <v>0</v>
      </c>
    </row>
    <row r="59" spans="1:6" ht="15" customHeight="1" x14ac:dyDescent="0.25">
      <c r="A59" s="132">
        <f t="shared" si="3"/>
        <v>8</v>
      </c>
      <c r="B59" s="115" t="s">
        <v>65</v>
      </c>
      <c r="C59" s="112" t="s">
        <v>1</v>
      </c>
      <c r="D59" s="112">
        <v>1</v>
      </c>
      <c r="E59" s="116"/>
      <c r="F59" s="133">
        <f t="shared" si="2"/>
        <v>0</v>
      </c>
    </row>
    <row r="60" spans="1:6" ht="15" customHeight="1" x14ac:dyDescent="0.25">
      <c r="A60" s="132">
        <f t="shared" si="3"/>
        <v>9</v>
      </c>
      <c r="B60" s="134" t="s">
        <v>194</v>
      </c>
      <c r="C60" s="112" t="s">
        <v>1</v>
      </c>
      <c r="D60" s="112">
        <v>1</v>
      </c>
      <c r="E60" s="135"/>
      <c r="F60" s="133">
        <f>E60*D60</f>
        <v>0</v>
      </c>
    </row>
    <row r="61" spans="1:6" ht="15" customHeight="1" x14ac:dyDescent="0.25">
      <c r="A61" s="132">
        <f t="shared" si="3"/>
        <v>10</v>
      </c>
      <c r="B61" s="118" t="s">
        <v>195</v>
      </c>
      <c r="C61" s="112" t="s">
        <v>1</v>
      </c>
      <c r="D61" s="112">
        <v>1</v>
      </c>
      <c r="E61" s="120"/>
      <c r="F61" s="133">
        <f t="shared" ref="F61:F72" si="4">E61*D61</f>
        <v>0</v>
      </c>
    </row>
    <row r="62" spans="1:6" ht="15" customHeight="1" x14ac:dyDescent="0.25">
      <c r="A62" s="132">
        <f t="shared" si="3"/>
        <v>11</v>
      </c>
      <c r="B62" s="121" t="s">
        <v>196</v>
      </c>
      <c r="C62" s="112" t="s">
        <v>1</v>
      </c>
      <c r="D62" s="112">
        <v>1</v>
      </c>
      <c r="E62" s="120"/>
      <c r="F62" s="133">
        <f t="shared" si="4"/>
        <v>0</v>
      </c>
    </row>
    <row r="63" spans="1:6" ht="15" customHeight="1" x14ac:dyDescent="0.25">
      <c r="A63" s="132">
        <f t="shared" si="3"/>
        <v>12</v>
      </c>
      <c r="B63" s="118" t="s">
        <v>197</v>
      </c>
      <c r="C63" s="112" t="s">
        <v>1</v>
      </c>
      <c r="D63" s="112">
        <v>1</v>
      </c>
      <c r="E63" s="120"/>
      <c r="F63" s="133">
        <f t="shared" si="4"/>
        <v>0</v>
      </c>
    </row>
    <row r="64" spans="1:6" ht="15" customHeight="1" x14ac:dyDescent="0.25">
      <c r="A64" s="132">
        <f t="shared" si="3"/>
        <v>13</v>
      </c>
      <c r="B64" s="118" t="s">
        <v>198</v>
      </c>
      <c r="C64" s="112" t="s">
        <v>1</v>
      </c>
      <c r="D64" s="112">
        <v>1</v>
      </c>
      <c r="E64" s="120"/>
      <c r="F64" s="133">
        <f t="shared" si="4"/>
        <v>0</v>
      </c>
    </row>
    <row r="65" spans="1:6" ht="15" customHeight="1" x14ac:dyDescent="0.25">
      <c r="A65" s="132">
        <f t="shared" si="3"/>
        <v>14</v>
      </c>
      <c r="B65" s="118" t="s">
        <v>199</v>
      </c>
      <c r="C65" s="112" t="s">
        <v>1</v>
      </c>
      <c r="D65" s="112">
        <v>1</v>
      </c>
      <c r="E65" s="120"/>
      <c r="F65" s="133">
        <f t="shared" si="4"/>
        <v>0</v>
      </c>
    </row>
    <row r="66" spans="1:6" ht="15" customHeight="1" x14ac:dyDescent="0.25">
      <c r="A66" s="132">
        <f t="shared" si="3"/>
        <v>15</v>
      </c>
      <c r="B66" s="118" t="s">
        <v>200</v>
      </c>
      <c r="C66" s="112" t="s">
        <v>1</v>
      </c>
      <c r="D66" s="112">
        <v>1</v>
      </c>
      <c r="E66" s="120"/>
      <c r="F66" s="133">
        <f t="shared" si="4"/>
        <v>0</v>
      </c>
    </row>
    <row r="67" spans="1:6" ht="15" customHeight="1" x14ac:dyDescent="0.25">
      <c r="A67" s="132">
        <f t="shared" si="3"/>
        <v>16</v>
      </c>
      <c r="B67" s="118" t="s">
        <v>191</v>
      </c>
      <c r="C67" s="117" t="s">
        <v>4</v>
      </c>
      <c r="D67" s="112">
        <v>1</v>
      </c>
      <c r="E67" s="120"/>
      <c r="F67" s="133">
        <f t="shared" si="4"/>
        <v>0</v>
      </c>
    </row>
    <row r="68" spans="1:6" ht="15" customHeight="1" x14ac:dyDescent="0.25">
      <c r="A68" s="132">
        <f t="shared" si="3"/>
        <v>17</v>
      </c>
      <c r="B68" s="118" t="s">
        <v>201</v>
      </c>
      <c r="C68" s="112" t="s">
        <v>1</v>
      </c>
      <c r="D68" s="112">
        <v>1</v>
      </c>
      <c r="E68" s="120"/>
      <c r="F68" s="133">
        <f t="shared" si="4"/>
        <v>0</v>
      </c>
    </row>
    <row r="69" spans="1:6" ht="15" customHeight="1" x14ac:dyDescent="0.25">
      <c r="A69" s="132">
        <f t="shared" si="3"/>
        <v>18</v>
      </c>
      <c r="B69" s="118" t="s">
        <v>202</v>
      </c>
      <c r="C69" s="112" t="s">
        <v>1</v>
      </c>
      <c r="D69" s="112">
        <v>1</v>
      </c>
      <c r="E69" s="120"/>
      <c r="F69" s="133">
        <f t="shared" si="4"/>
        <v>0</v>
      </c>
    </row>
    <row r="70" spans="1:6" ht="15" customHeight="1" x14ac:dyDescent="0.25">
      <c r="A70" s="132">
        <f t="shared" si="3"/>
        <v>19</v>
      </c>
      <c r="B70" s="118" t="s">
        <v>68</v>
      </c>
      <c r="C70" s="112" t="s">
        <v>1</v>
      </c>
      <c r="D70" s="112">
        <v>1</v>
      </c>
      <c r="E70" s="120"/>
      <c r="F70" s="133">
        <f t="shared" si="4"/>
        <v>0</v>
      </c>
    </row>
    <row r="71" spans="1:6" ht="15" customHeight="1" x14ac:dyDescent="0.25">
      <c r="A71" s="132">
        <f t="shared" si="3"/>
        <v>20</v>
      </c>
      <c r="B71" s="134" t="s">
        <v>203</v>
      </c>
      <c r="C71" s="112" t="s">
        <v>1</v>
      </c>
      <c r="D71" s="136">
        <v>1</v>
      </c>
      <c r="E71" s="137"/>
      <c r="F71" s="133">
        <f t="shared" si="4"/>
        <v>0</v>
      </c>
    </row>
    <row r="72" spans="1:6" ht="15" customHeight="1" x14ac:dyDescent="0.25">
      <c r="A72" s="132">
        <f t="shared" si="3"/>
        <v>21</v>
      </c>
      <c r="B72" s="134" t="s">
        <v>204</v>
      </c>
      <c r="C72" s="112" t="s">
        <v>1</v>
      </c>
      <c r="D72" s="136">
        <v>1</v>
      </c>
      <c r="E72" s="137"/>
      <c r="F72" s="133">
        <f t="shared" si="4"/>
        <v>0</v>
      </c>
    </row>
    <row r="73" spans="1:6" ht="15" customHeight="1" x14ac:dyDescent="0.25">
      <c r="A73" s="132">
        <f t="shared" si="3"/>
        <v>22</v>
      </c>
      <c r="B73" s="111" t="s">
        <v>205</v>
      </c>
      <c r="C73" s="112" t="s">
        <v>1</v>
      </c>
      <c r="D73" s="112">
        <v>1</v>
      </c>
      <c r="E73" s="116"/>
      <c r="F73" s="133">
        <f>E73*D73</f>
        <v>0</v>
      </c>
    </row>
  </sheetData>
  <mergeCells count="14">
    <mergeCell ref="A23:F23"/>
    <mergeCell ref="A25:F25"/>
    <mergeCell ref="A50:F50"/>
    <mergeCell ref="A16:D16"/>
    <mergeCell ref="A1:F1"/>
    <mergeCell ref="A21:E21"/>
    <mergeCell ref="A10:D10"/>
    <mergeCell ref="A3:F3"/>
    <mergeCell ref="A19:D19"/>
    <mergeCell ref="A18:D18"/>
    <mergeCell ref="A17:D17"/>
    <mergeCell ref="A6:D6"/>
    <mergeCell ref="A7:D7"/>
    <mergeCell ref="A8:D8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zoomScaleNormal="100" workbookViewId="0">
      <selection sqref="A1:F1"/>
    </sheetView>
  </sheetViews>
  <sheetFormatPr baseColWidth="10" defaultColWidth="9.140625" defaultRowHeight="15" customHeight="1" x14ac:dyDescent="0.2"/>
  <cols>
    <col min="1" max="1" width="5.7109375" style="82" customWidth="1"/>
    <col min="2" max="2" width="60.7109375" style="83" customWidth="1"/>
    <col min="3" max="4" width="5.7109375" style="82" customWidth="1"/>
    <col min="5" max="6" width="17.7109375" style="84" customWidth="1"/>
    <col min="7" max="7" width="13.140625" style="78" customWidth="1"/>
    <col min="8" max="8" width="51.5703125" style="78" customWidth="1"/>
    <col min="9" max="16384" width="9.140625" style="78"/>
  </cols>
  <sheetData>
    <row r="1" spans="1:15" ht="30" customHeight="1" x14ac:dyDescent="0.2">
      <c r="A1" s="159" t="s">
        <v>166</v>
      </c>
      <c r="B1" s="159"/>
      <c r="C1" s="159"/>
      <c r="D1" s="159"/>
      <c r="E1" s="159"/>
      <c r="F1" s="159"/>
    </row>
    <row r="2" spans="1:15" ht="5.0999999999999996" customHeight="1" x14ac:dyDescent="0.2">
      <c r="A2" s="12"/>
      <c r="B2" s="12"/>
      <c r="C2" s="12"/>
      <c r="D2" s="12"/>
      <c r="E2" s="12"/>
      <c r="F2" s="12"/>
    </row>
    <row r="3" spans="1:15" ht="15" customHeight="1" x14ac:dyDescent="0.2">
      <c r="A3" s="160" t="s">
        <v>19</v>
      </c>
      <c r="B3" s="160"/>
      <c r="C3" s="160"/>
      <c r="D3" s="160"/>
      <c r="E3" s="160"/>
      <c r="F3" s="160"/>
    </row>
    <row r="4" spans="1:15" s="12" customFormat="1" ht="15" customHeight="1" x14ac:dyDescent="0.2">
      <c r="A4" s="46" t="s">
        <v>12</v>
      </c>
      <c r="B4" s="46" t="s">
        <v>21</v>
      </c>
      <c r="C4" s="46" t="s">
        <v>1</v>
      </c>
      <c r="D4" s="46" t="s">
        <v>16</v>
      </c>
      <c r="E4" s="46" t="s">
        <v>22</v>
      </c>
      <c r="F4" s="46" t="s">
        <v>17</v>
      </c>
      <c r="G4" s="11"/>
      <c r="H4" s="11"/>
      <c r="I4" s="11"/>
      <c r="J4" s="11"/>
      <c r="K4" s="11"/>
      <c r="L4" s="11"/>
      <c r="M4" s="11"/>
      <c r="N4" s="11"/>
      <c r="O4" s="11"/>
    </row>
    <row r="5" spans="1:15" s="80" customFormat="1" ht="15" customHeight="1" x14ac:dyDescent="0.2">
      <c r="A5" s="5">
        <v>1</v>
      </c>
      <c r="B5" s="79" t="s">
        <v>107</v>
      </c>
      <c r="C5" s="3" t="s">
        <v>1</v>
      </c>
      <c r="D5" s="3">
        <v>3</v>
      </c>
      <c r="E5" s="4"/>
      <c r="F5" s="4">
        <f>D5*E5</f>
        <v>0</v>
      </c>
    </row>
    <row r="6" spans="1:15" s="80" customFormat="1" ht="15" customHeight="1" x14ac:dyDescent="0.2">
      <c r="A6" s="5">
        <f>A5+1</f>
        <v>2</v>
      </c>
      <c r="B6" s="79" t="s">
        <v>108</v>
      </c>
      <c r="C6" s="3" t="s">
        <v>1</v>
      </c>
      <c r="D6" s="3">
        <v>3</v>
      </c>
      <c r="E6" s="4"/>
      <c r="F6" s="4">
        <f t="shared" ref="F6:F20" si="0">D6*E6</f>
        <v>0</v>
      </c>
      <c r="G6" s="78"/>
    </row>
    <row r="7" spans="1:15" s="80" customFormat="1" ht="15" customHeight="1" x14ac:dyDescent="0.2">
      <c r="A7" s="5">
        <f t="shared" ref="A7:A20" si="1">A6+1</f>
        <v>3</v>
      </c>
      <c r="B7" s="79" t="s">
        <v>109</v>
      </c>
      <c r="C7" s="3" t="s">
        <v>1</v>
      </c>
      <c r="D7" s="3">
        <v>3</v>
      </c>
      <c r="E7" s="4"/>
      <c r="F7" s="4">
        <f t="shared" si="0"/>
        <v>0</v>
      </c>
    </row>
    <row r="8" spans="1:15" s="80" customFormat="1" ht="15" customHeight="1" x14ac:dyDescent="0.2">
      <c r="A8" s="5">
        <f t="shared" si="1"/>
        <v>4</v>
      </c>
      <c r="B8" s="79" t="s">
        <v>110</v>
      </c>
      <c r="C8" s="3" t="s">
        <v>1</v>
      </c>
      <c r="D8" s="3">
        <v>4</v>
      </c>
      <c r="E8" s="4"/>
      <c r="F8" s="4">
        <f t="shared" si="0"/>
        <v>0</v>
      </c>
    </row>
    <row r="9" spans="1:15" s="80" customFormat="1" ht="15" customHeight="1" x14ac:dyDescent="0.2">
      <c r="A9" s="5">
        <f t="shared" si="1"/>
        <v>5</v>
      </c>
      <c r="B9" s="79" t="s">
        <v>155</v>
      </c>
      <c r="C9" s="3" t="s">
        <v>1</v>
      </c>
      <c r="D9" s="3">
        <v>14</v>
      </c>
      <c r="E9" s="4"/>
      <c r="F9" s="4">
        <f t="shared" si="0"/>
        <v>0</v>
      </c>
    </row>
    <row r="10" spans="1:15" s="80" customFormat="1" ht="15" customHeight="1" x14ac:dyDescent="0.2">
      <c r="A10" s="5">
        <f t="shared" si="1"/>
        <v>6</v>
      </c>
      <c r="B10" s="79" t="s">
        <v>156</v>
      </c>
      <c r="C10" s="3" t="s">
        <v>1</v>
      </c>
      <c r="D10" s="3">
        <v>8</v>
      </c>
      <c r="E10" s="4"/>
      <c r="F10" s="4">
        <f t="shared" si="0"/>
        <v>0</v>
      </c>
      <c r="G10" s="78"/>
    </row>
    <row r="11" spans="1:15" s="80" customFormat="1" ht="15" customHeight="1" x14ac:dyDescent="0.2">
      <c r="A11" s="5">
        <f t="shared" si="1"/>
        <v>7</v>
      </c>
      <c r="B11" s="79" t="s">
        <v>138</v>
      </c>
      <c r="C11" s="3" t="s">
        <v>1</v>
      </c>
      <c r="D11" s="3">
        <v>2</v>
      </c>
      <c r="E11" s="4"/>
      <c r="F11" s="4">
        <f t="shared" si="0"/>
        <v>0</v>
      </c>
    </row>
    <row r="12" spans="1:15" s="80" customFormat="1" ht="15" customHeight="1" x14ac:dyDescent="0.2">
      <c r="A12" s="5">
        <f t="shared" si="1"/>
        <v>8</v>
      </c>
      <c r="B12" s="79" t="s">
        <v>139</v>
      </c>
      <c r="C12" s="3" t="s">
        <v>1</v>
      </c>
      <c r="D12" s="3">
        <v>2</v>
      </c>
      <c r="E12" s="4"/>
      <c r="F12" s="4">
        <f t="shared" si="0"/>
        <v>0</v>
      </c>
    </row>
    <row r="13" spans="1:15" s="80" customFormat="1" ht="15" customHeight="1" x14ac:dyDescent="0.2">
      <c r="A13" s="5">
        <f t="shared" si="1"/>
        <v>9</v>
      </c>
      <c r="B13" s="79" t="s">
        <v>111</v>
      </c>
      <c r="C13" s="3" t="s">
        <v>1</v>
      </c>
      <c r="D13" s="3">
        <v>2</v>
      </c>
      <c r="E13" s="4"/>
      <c r="F13" s="4">
        <f t="shared" si="0"/>
        <v>0</v>
      </c>
    </row>
    <row r="14" spans="1:15" s="80" customFormat="1" ht="15" customHeight="1" x14ac:dyDescent="0.2">
      <c r="A14" s="5">
        <f t="shared" si="1"/>
        <v>10</v>
      </c>
      <c r="B14" s="79" t="s">
        <v>112</v>
      </c>
      <c r="C14" s="3" t="s">
        <v>1</v>
      </c>
      <c r="D14" s="3">
        <v>2</v>
      </c>
      <c r="E14" s="4"/>
      <c r="F14" s="4">
        <f t="shared" si="0"/>
        <v>0</v>
      </c>
      <c r="G14" s="78"/>
    </row>
    <row r="15" spans="1:15" s="80" customFormat="1" ht="15" customHeight="1" x14ac:dyDescent="0.2">
      <c r="A15" s="5">
        <f t="shared" si="1"/>
        <v>11</v>
      </c>
      <c r="B15" s="79" t="s">
        <v>113</v>
      </c>
      <c r="C15" s="3" t="s">
        <v>1</v>
      </c>
      <c r="D15" s="3">
        <v>2</v>
      </c>
      <c r="E15" s="4"/>
      <c r="F15" s="4">
        <f t="shared" si="0"/>
        <v>0</v>
      </c>
    </row>
    <row r="16" spans="1:15" s="80" customFormat="1" ht="15" customHeight="1" x14ac:dyDescent="0.2">
      <c r="A16" s="5">
        <f t="shared" si="1"/>
        <v>12</v>
      </c>
      <c r="B16" s="79" t="s">
        <v>158</v>
      </c>
      <c r="C16" s="3" t="s">
        <v>1</v>
      </c>
      <c r="D16" s="3">
        <v>2</v>
      </c>
      <c r="E16" s="4"/>
      <c r="F16" s="4">
        <f t="shared" si="0"/>
        <v>0</v>
      </c>
    </row>
    <row r="17" spans="1:15" s="80" customFormat="1" ht="15" customHeight="1" x14ac:dyDescent="0.2">
      <c r="A17" s="5">
        <f t="shared" si="1"/>
        <v>13</v>
      </c>
      <c r="B17" s="79" t="s">
        <v>114</v>
      </c>
      <c r="C17" s="3" t="s">
        <v>1</v>
      </c>
      <c r="D17" s="3">
        <v>1</v>
      </c>
      <c r="E17" s="4"/>
      <c r="F17" s="4">
        <f t="shared" si="0"/>
        <v>0</v>
      </c>
    </row>
    <row r="18" spans="1:15" s="80" customFormat="1" ht="15" customHeight="1" x14ac:dyDescent="0.2">
      <c r="A18" s="5">
        <f t="shared" si="1"/>
        <v>14</v>
      </c>
      <c r="B18" s="79" t="s">
        <v>128</v>
      </c>
      <c r="C18" s="3" t="s">
        <v>1</v>
      </c>
      <c r="D18" s="3">
        <v>4</v>
      </c>
      <c r="E18" s="4"/>
      <c r="F18" s="4">
        <f t="shared" si="0"/>
        <v>0</v>
      </c>
    </row>
    <row r="19" spans="1:15" s="80" customFormat="1" ht="15" customHeight="1" x14ac:dyDescent="0.2">
      <c r="A19" s="5">
        <f t="shared" si="1"/>
        <v>15</v>
      </c>
      <c r="B19" s="79" t="s">
        <v>115</v>
      </c>
      <c r="C19" s="3" t="s">
        <v>1</v>
      </c>
      <c r="D19" s="3">
        <v>4</v>
      </c>
      <c r="E19" s="4"/>
      <c r="F19" s="4">
        <f t="shared" si="0"/>
        <v>0</v>
      </c>
      <c r="G19" s="78"/>
    </row>
    <row r="20" spans="1:15" s="80" customFormat="1" ht="15" customHeight="1" x14ac:dyDescent="0.2">
      <c r="A20" s="5">
        <f t="shared" si="1"/>
        <v>16</v>
      </c>
      <c r="B20" s="79" t="s">
        <v>142</v>
      </c>
      <c r="C20" s="3" t="s">
        <v>1</v>
      </c>
      <c r="D20" s="3">
        <v>1</v>
      </c>
      <c r="E20" s="4"/>
      <c r="F20" s="4">
        <f t="shared" si="0"/>
        <v>0</v>
      </c>
      <c r="G20" s="78"/>
    </row>
    <row r="21" spans="1:15" ht="15" customHeight="1" x14ac:dyDescent="0.2">
      <c r="A21" s="161" t="s">
        <v>46</v>
      </c>
      <c r="B21" s="154"/>
      <c r="C21" s="154"/>
      <c r="D21" s="155"/>
      <c r="E21" s="36"/>
      <c r="F21" s="2">
        <f>SUM(F5:F20)</f>
        <v>0</v>
      </c>
    </row>
    <row r="22" spans="1:15" s="81" customFormat="1" ht="15" customHeight="1" x14ac:dyDescent="0.2">
      <c r="A22" s="161" t="s">
        <v>2</v>
      </c>
      <c r="B22" s="154"/>
      <c r="C22" s="154"/>
      <c r="D22" s="155"/>
      <c r="E22" s="36">
        <v>0.19</v>
      </c>
      <c r="F22" s="2">
        <f>ROUND(F21*E22,0)</f>
        <v>0</v>
      </c>
    </row>
    <row r="23" spans="1:15" ht="15" customHeight="1" x14ac:dyDescent="0.2">
      <c r="A23" s="161" t="s">
        <v>47</v>
      </c>
      <c r="B23" s="154"/>
      <c r="C23" s="154"/>
      <c r="D23" s="155"/>
      <c r="E23" s="36"/>
      <c r="F23" s="2">
        <f>F21+F22</f>
        <v>0</v>
      </c>
    </row>
    <row r="25" spans="1:15" s="12" customFormat="1" ht="15" customHeight="1" x14ac:dyDescent="0.2">
      <c r="A25" s="160" t="s">
        <v>48</v>
      </c>
      <c r="B25" s="160"/>
      <c r="C25" s="160"/>
      <c r="D25" s="160"/>
      <c r="E25" s="160"/>
      <c r="F25" s="160"/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15" customHeight="1" x14ac:dyDescent="0.2">
      <c r="A26" s="46" t="s">
        <v>12</v>
      </c>
      <c r="B26" s="46" t="s">
        <v>21</v>
      </c>
      <c r="C26" s="85" t="s">
        <v>15</v>
      </c>
      <c r="D26" s="85" t="s">
        <v>16</v>
      </c>
      <c r="E26" s="86" t="s">
        <v>0</v>
      </c>
      <c r="F26" s="86" t="s">
        <v>17</v>
      </c>
    </row>
    <row r="27" spans="1:15" ht="15" customHeight="1" x14ac:dyDescent="0.2">
      <c r="A27" s="87"/>
      <c r="B27" s="88" t="s">
        <v>18</v>
      </c>
      <c r="C27" s="89"/>
      <c r="D27" s="89"/>
      <c r="E27" s="90"/>
      <c r="F27" s="90"/>
    </row>
    <row r="28" spans="1:15" ht="15" customHeight="1" x14ac:dyDescent="0.2">
      <c r="A28" s="5">
        <v>1</v>
      </c>
      <c r="B28" s="79" t="s">
        <v>116</v>
      </c>
      <c r="C28" s="3" t="s">
        <v>1</v>
      </c>
      <c r="D28" s="3">
        <v>3</v>
      </c>
      <c r="E28" s="4"/>
      <c r="F28" s="4">
        <f>D28*E28</f>
        <v>0</v>
      </c>
    </row>
    <row r="29" spans="1:15" ht="15" customHeight="1" x14ac:dyDescent="0.2">
      <c r="A29" s="5">
        <f>A28+1</f>
        <v>2</v>
      </c>
      <c r="B29" s="79" t="s">
        <v>117</v>
      </c>
      <c r="C29" s="3" t="s">
        <v>1</v>
      </c>
      <c r="D29" s="3">
        <v>3</v>
      </c>
      <c r="E29" s="4"/>
      <c r="F29" s="4">
        <f t="shared" ref="F29:F47" si="2">D29*E29</f>
        <v>0</v>
      </c>
    </row>
    <row r="30" spans="1:15" ht="15" customHeight="1" x14ac:dyDescent="0.2">
      <c r="A30" s="5">
        <f t="shared" ref="A30:A47" si="3">A29+1</f>
        <v>3</v>
      </c>
      <c r="B30" s="79" t="s">
        <v>118</v>
      </c>
      <c r="C30" s="3" t="s">
        <v>1</v>
      </c>
      <c r="D30" s="3">
        <v>3</v>
      </c>
      <c r="E30" s="4"/>
      <c r="F30" s="4">
        <f t="shared" si="2"/>
        <v>0</v>
      </c>
    </row>
    <row r="31" spans="1:15" ht="15" customHeight="1" x14ac:dyDescent="0.2">
      <c r="A31" s="5">
        <f t="shared" si="3"/>
        <v>4</v>
      </c>
      <c r="B31" s="79" t="s">
        <v>119</v>
      </c>
      <c r="C31" s="3" t="s">
        <v>1</v>
      </c>
      <c r="D31" s="3">
        <v>4</v>
      </c>
      <c r="E31" s="4"/>
      <c r="F31" s="4">
        <f t="shared" si="2"/>
        <v>0</v>
      </c>
    </row>
    <row r="32" spans="1:15" ht="15" customHeight="1" x14ac:dyDescent="0.2">
      <c r="A32" s="5">
        <f t="shared" si="3"/>
        <v>5</v>
      </c>
      <c r="B32" s="79" t="s">
        <v>154</v>
      </c>
      <c r="C32" s="3" t="s">
        <v>1</v>
      </c>
      <c r="D32" s="3">
        <v>14</v>
      </c>
      <c r="E32" s="4"/>
      <c r="F32" s="4">
        <f t="shared" si="2"/>
        <v>0</v>
      </c>
    </row>
    <row r="33" spans="1:6" ht="15" customHeight="1" x14ac:dyDescent="0.2">
      <c r="A33" s="5">
        <f t="shared" si="3"/>
        <v>6</v>
      </c>
      <c r="B33" s="79" t="s">
        <v>157</v>
      </c>
      <c r="C33" s="3" t="s">
        <v>1</v>
      </c>
      <c r="D33" s="3">
        <v>8</v>
      </c>
      <c r="E33" s="4"/>
      <c r="F33" s="4">
        <f t="shared" si="2"/>
        <v>0</v>
      </c>
    </row>
    <row r="34" spans="1:6" ht="15" customHeight="1" x14ac:dyDescent="0.2">
      <c r="A34" s="5">
        <f t="shared" si="3"/>
        <v>7</v>
      </c>
      <c r="B34" s="79" t="s">
        <v>141</v>
      </c>
      <c r="C34" s="3" t="s">
        <v>1</v>
      </c>
      <c r="D34" s="3">
        <v>2</v>
      </c>
      <c r="E34" s="4"/>
      <c r="F34" s="4">
        <f t="shared" si="2"/>
        <v>0</v>
      </c>
    </row>
    <row r="35" spans="1:6" ht="15" customHeight="1" x14ac:dyDescent="0.2">
      <c r="A35" s="5">
        <f t="shared" si="3"/>
        <v>8</v>
      </c>
      <c r="B35" s="79" t="s">
        <v>140</v>
      </c>
      <c r="C35" s="3" t="s">
        <v>1</v>
      </c>
      <c r="D35" s="3">
        <v>2</v>
      </c>
      <c r="E35" s="4"/>
      <c r="F35" s="4">
        <f t="shared" si="2"/>
        <v>0</v>
      </c>
    </row>
    <row r="36" spans="1:6" ht="15" customHeight="1" x14ac:dyDescent="0.2">
      <c r="A36" s="5">
        <f t="shared" si="3"/>
        <v>9</v>
      </c>
      <c r="B36" s="79" t="s">
        <v>120</v>
      </c>
      <c r="C36" s="3" t="s">
        <v>1</v>
      </c>
      <c r="D36" s="3">
        <v>2</v>
      </c>
      <c r="E36" s="4"/>
      <c r="F36" s="4">
        <f t="shared" si="2"/>
        <v>0</v>
      </c>
    </row>
    <row r="37" spans="1:6" ht="15" customHeight="1" x14ac:dyDescent="0.2">
      <c r="A37" s="5">
        <f t="shared" si="3"/>
        <v>10</v>
      </c>
      <c r="B37" s="79" t="s">
        <v>121</v>
      </c>
      <c r="C37" s="3" t="s">
        <v>1</v>
      </c>
      <c r="D37" s="3">
        <v>2</v>
      </c>
      <c r="E37" s="4"/>
      <c r="F37" s="4">
        <f t="shared" si="2"/>
        <v>0</v>
      </c>
    </row>
    <row r="38" spans="1:6" ht="15" customHeight="1" x14ac:dyDescent="0.2">
      <c r="A38" s="5">
        <f t="shared" si="3"/>
        <v>11</v>
      </c>
      <c r="B38" s="79" t="s">
        <v>122</v>
      </c>
      <c r="C38" s="3" t="s">
        <v>1</v>
      </c>
      <c r="D38" s="3">
        <v>2</v>
      </c>
      <c r="E38" s="4"/>
      <c r="F38" s="4">
        <f t="shared" si="2"/>
        <v>0</v>
      </c>
    </row>
    <row r="39" spans="1:6" ht="15" customHeight="1" x14ac:dyDescent="0.2">
      <c r="A39" s="5">
        <f t="shared" si="3"/>
        <v>12</v>
      </c>
      <c r="B39" s="79" t="s">
        <v>159</v>
      </c>
      <c r="C39" s="3" t="s">
        <v>1</v>
      </c>
      <c r="D39" s="3">
        <v>2</v>
      </c>
      <c r="E39" s="4"/>
      <c r="F39" s="4">
        <f t="shared" si="2"/>
        <v>0</v>
      </c>
    </row>
    <row r="40" spans="1:6" ht="15" customHeight="1" x14ac:dyDescent="0.2">
      <c r="A40" s="5">
        <f t="shared" si="3"/>
        <v>13</v>
      </c>
      <c r="B40" s="79" t="s">
        <v>123</v>
      </c>
      <c r="C40" s="3" t="s">
        <v>1</v>
      </c>
      <c r="D40" s="3">
        <v>1</v>
      </c>
      <c r="E40" s="4"/>
      <c r="F40" s="4">
        <f t="shared" si="2"/>
        <v>0</v>
      </c>
    </row>
    <row r="41" spans="1:6" ht="15" customHeight="1" x14ac:dyDescent="0.2">
      <c r="A41" s="5">
        <f t="shared" si="3"/>
        <v>14</v>
      </c>
      <c r="B41" s="79" t="s">
        <v>124</v>
      </c>
      <c r="C41" s="3" t="s">
        <v>1</v>
      </c>
      <c r="D41" s="3">
        <v>4</v>
      </c>
      <c r="E41" s="4"/>
      <c r="F41" s="4">
        <f t="shared" si="2"/>
        <v>0</v>
      </c>
    </row>
    <row r="42" spans="1:6" ht="15" customHeight="1" x14ac:dyDescent="0.2">
      <c r="A42" s="5">
        <f t="shared" si="3"/>
        <v>15</v>
      </c>
      <c r="B42" s="79" t="s">
        <v>125</v>
      </c>
      <c r="C42" s="3" t="s">
        <v>1</v>
      </c>
      <c r="D42" s="3">
        <v>4</v>
      </c>
      <c r="E42" s="4"/>
      <c r="F42" s="4">
        <f t="shared" si="2"/>
        <v>0</v>
      </c>
    </row>
    <row r="43" spans="1:6" ht="15" customHeight="1" x14ac:dyDescent="0.2">
      <c r="A43" s="5">
        <f t="shared" si="3"/>
        <v>16</v>
      </c>
      <c r="B43" s="79" t="s">
        <v>126</v>
      </c>
      <c r="C43" s="3" t="s">
        <v>1</v>
      </c>
      <c r="D43" s="3">
        <v>3</v>
      </c>
      <c r="E43" s="4"/>
      <c r="F43" s="4">
        <f t="shared" si="2"/>
        <v>0</v>
      </c>
    </row>
    <row r="44" spans="1:6" ht="15" customHeight="1" x14ac:dyDescent="0.2">
      <c r="A44" s="5">
        <f t="shared" si="3"/>
        <v>17</v>
      </c>
      <c r="B44" s="79" t="s">
        <v>129</v>
      </c>
      <c r="C44" s="3" t="s">
        <v>6</v>
      </c>
      <c r="D44" s="3">
        <v>1</v>
      </c>
      <c r="E44" s="4"/>
      <c r="F44" s="4">
        <f t="shared" si="2"/>
        <v>0</v>
      </c>
    </row>
    <row r="45" spans="1:6" ht="15" customHeight="1" x14ac:dyDescent="0.2">
      <c r="A45" s="5">
        <f t="shared" si="3"/>
        <v>18</v>
      </c>
      <c r="B45" s="79" t="s">
        <v>127</v>
      </c>
      <c r="C45" s="3" t="s">
        <v>1</v>
      </c>
      <c r="D45" s="3">
        <v>5</v>
      </c>
      <c r="E45" s="4"/>
      <c r="F45" s="4">
        <f t="shared" si="2"/>
        <v>0</v>
      </c>
    </row>
    <row r="46" spans="1:6" ht="15" customHeight="1" x14ac:dyDescent="0.2">
      <c r="A46" s="5">
        <f t="shared" si="3"/>
        <v>19</v>
      </c>
      <c r="B46" s="79" t="s">
        <v>152</v>
      </c>
      <c r="C46" s="3" t="s">
        <v>1</v>
      </c>
      <c r="D46" s="3">
        <v>3</v>
      </c>
      <c r="E46" s="4"/>
      <c r="F46" s="4">
        <f t="shared" si="2"/>
        <v>0</v>
      </c>
    </row>
    <row r="47" spans="1:6" ht="15" customHeight="1" x14ac:dyDescent="0.2">
      <c r="A47" s="5">
        <f t="shared" si="3"/>
        <v>20</v>
      </c>
      <c r="B47" s="79" t="s">
        <v>143</v>
      </c>
      <c r="C47" s="3" t="s">
        <v>1</v>
      </c>
      <c r="D47" s="3">
        <v>1</v>
      </c>
      <c r="E47" s="4"/>
      <c r="F47" s="4">
        <f t="shared" si="2"/>
        <v>0</v>
      </c>
    </row>
    <row r="48" spans="1:6" ht="15" customHeight="1" x14ac:dyDescent="0.2">
      <c r="A48" s="149" t="s">
        <v>144</v>
      </c>
      <c r="B48" s="149"/>
      <c r="C48" s="149"/>
      <c r="D48" s="149"/>
      <c r="E48" s="88"/>
      <c r="F48" s="2">
        <f>SUM(F27:F47)</f>
        <v>0</v>
      </c>
    </row>
    <row r="49" spans="1:6" ht="15" customHeight="1" x14ac:dyDescent="0.2">
      <c r="A49" s="149" t="s">
        <v>11</v>
      </c>
      <c r="B49" s="149"/>
      <c r="C49" s="149"/>
      <c r="D49" s="149"/>
      <c r="E49" s="91">
        <v>0.12</v>
      </c>
      <c r="F49" s="2">
        <f>ROUND(F48*12%,0)</f>
        <v>0</v>
      </c>
    </row>
    <row r="50" spans="1:6" ht="15" customHeight="1" x14ac:dyDescent="0.2">
      <c r="A50" s="149" t="s">
        <v>10</v>
      </c>
      <c r="B50" s="149"/>
      <c r="C50" s="149"/>
      <c r="D50" s="149"/>
      <c r="E50" s="91">
        <v>0.08</v>
      </c>
      <c r="F50" s="2">
        <f>ROUND(F48*8%,0)</f>
        <v>0</v>
      </c>
    </row>
    <row r="51" spans="1:6" ht="15" customHeight="1" x14ac:dyDescent="0.2">
      <c r="A51" s="149" t="s">
        <v>145</v>
      </c>
      <c r="B51" s="149"/>
      <c r="C51" s="149"/>
      <c r="D51" s="149"/>
      <c r="E51" s="88"/>
      <c r="F51" s="2">
        <f>F48+F49+F50</f>
        <v>0</v>
      </c>
    </row>
    <row r="52" spans="1:6" ht="15" customHeight="1" thickBot="1" x14ac:dyDescent="0.25"/>
    <row r="53" spans="1:6" s="31" customFormat="1" ht="15" customHeight="1" thickBot="1" x14ac:dyDescent="0.3">
      <c r="A53" s="138" t="s">
        <v>153</v>
      </c>
      <c r="B53" s="139"/>
      <c r="C53" s="139"/>
      <c r="D53" s="139"/>
      <c r="E53" s="139"/>
      <c r="F53" s="92">
        <f>+F51+F23</f>
        <v>0</v>
      </c>
    </row>
  </sheetData>
  <mergeCells count="11">
    <mergeCell ref="A51:D51"/>
    <mergeCell ref="A50:D50"/>
    <mergeCell ref="A49:D49"/>
    <mergeCell ref="A53:E53"/>
    <mergeCell ref="A1:F1"/>
    <mergeCell ref="A25:F25"/>
    <mergeCell ref="A3:F3"/>
    <mergeCell ref="A23:D23"/>
    <mergeCell ref="A22:D22"/>
    <mergeCell ref="A21:D21"/>
    <mergeCell ref="A48:D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>
      <selection sqref="A1:F1"/>
    </sheetView>
  </sheetViews>
  <sheetFormatPr baseColWidth="10" defaultRowHeight="15" customHeight="1" x14ac:dyDescent="0.2"/>
  <cols>
    <col min="1" max="1" width="5.7109375" style="12" customWidth="1"/>
    <col min="2" max="2" width="60.7109375" style="12" customWidth="1"/>
    <col min="3" max="4" width="5.7109375" style="12" customWidth="1"/>
    <col min="5" max="6" width="17.7109375" style="12" customWidth="1"/>
    <col min="7" max="7" width="13.42578125" style="12" bestFit="1" customWidth="1"/>
    <col min="8" max="16384" width="11.42578125" style="12"/>
  </cols>
  <sheetData>
    <row r="1" spans="1:7" ht="30" customHeight="1" thickBot="1" x14ac:dyDescent="0.25">
      <c r="A1" s="140" t="s">
        <v>167</v>
      </c>
      <c r="B1" s="141"/>
      <c r="C1" s="141"/>
      <c r="D1" s="141"/>
      <c r="E1" s="141"/>
      <c r="F1" s="142"/>
      <c r="G1" s="53"/>
    </row>
    <row r="2" spans="1:7" ht="5.0999999999999996" customHeight="1" thickBot="1" x14ac:dyDescent="0.25"/>
    <row r="3" spans="1:7" ht="15" customHeight="1" x14ac:dyDescent="0.2">
      <c r="A3" s="162" t="s">
        <v>3</v>
      </c>
      <c r="B3" s="163"/>
      <c r="C3" s="163"/>
      <c r="D3" s="163"/>
      <c r="E3" s="100"/>
      <c r="F3" s="101"/>
    </row>
    <row r="4" spans="1:7" ht="15" customHeight="1" x14ac:dyDescent="0.2">
      <c r="A4" s="102" t="s">
        <v>12</v>
      </c>
      <c r="B4" s="98" t="s">
        <v>13</v>
      </c>
      <c r="C4" s="46" t="s">
        <v>1</v>
      </c>
      <c r="D4" s="46" t="s">
        <v>16</v>
      </c>
      <c r="E4" s="99" t="s">
        <v>0</v>
      </c>
      <c r="F4" s="103" t="s">
        <v>14</v>
      </c>
    </row>
    <row r="5" spans="1:7" ht="15" customHeight="1" x14ac:dyDescent="0.2">
      <c r="A5" s="104">
        <v>1</v>
      </c>
      <c r="B5" s="94" t="s">
        <v>75</v>
      </c>
      <c r="C5" s="93" t="s">
        <v>1</v>
      </c>
      <c r="D5" s="93">
        <v>1</v>
      </c>
      <c r="E5" s="95"/>
      <c r="F5" s="105">
        <f>D5*E5</f>
        <v>0</v>
      </c>
    </row>
    <row r="6" spans="1:7" ht="15" customHeight="1" x14ac:dyDescent="0.2">
      <c r="A6" s="104">
        <v>2</v>
      </c>
      <c r="B6" s="94" t="s">
        <v>87</v>
      </c>
      <c r="C6" s="93" t="s">
        <v>1</v>
      </c>
      <c r="D6" s="93">
        <v>1</v>
      </c>
      <c r="E6" s="95"/>
      <c r="F6" s="105">
        <f t="shared" ref="F6:F18" si="0">D6*E6</f>
        <v>0</v>
      </c>
    </row>
    <row r="7" spans="1:7" ht="15" customHeight="1" x14ac:dyDescent="0.2">
      <c r="A7" s="104">
        <v>3</v>
      </c>
      <c r="B7" s="94" t="s">
        <v>105</v>
      </c>
      <c r="C7" s="93" t="s">
        <v>1</v>
      </c>
      <c r="D7" s="93">
        <v>8</v>
      </c>
      <c r="E7" s="95"/>
      <c r="F7" s="105">
        <f t="shared" si="0"/>
        <v>0</v>
      </c>
    </row>
    <row r="8" spans="1:7" ht="15" customHeight="1" x14ac:dyDescent="0.2">
      <c r="A8" s="104">
        <v>4</v>
      </c>
      <c r="B8" s="94" t="s">
        <v>88</v>
      </c>
      <c r="C8" s="93" t="s">
        <v>1</v>
      </c>
      <c r="D8" s="93">
        <v>4</v>
      </c>
      <c r="E8" s="95"/>
      <c r="F8" s="105">
        <f t="shared" si="0"/>
        <v>0</v>
      </c>
    </row>
    <row r="9" spans="1:7" ht="15" customHeight="1" x14ac:dyDescent="0.2">
      <c r="A9" s="104">
        <v>5</v>
      </c>
      <c r="B9" s="94" t="s">
        <v>106</v>
      </c>
      <c r="C9" s="93" t="s">
        <v>1</v>
      </c>
      <c r="D9" s="93">
        <v>1</v>
      </c>
      <c r="E9" s="95"/>
      <c r="F9" s="105">
        <f t="shared" si="0"/>
        <v>0</v>
      </c>
    </row>
    <row r="10" spans="1:7" ht="15" customHeight="1" x14ac:dyDescent="0.2">
      <c r="A10" s="104">
        <v>6</v>
      </c>
      <c r="B10" s="94" t="s">
        <v>89</v>
      </c>
      <c r="C10" s="93" t="s">
        <v>1</v>
      </c>
      <c r="D10" s="93">
        <v>1</v>
      </c>
      <c r="E10" s="95"/>
      <c r="F10" s="105">
        <f t="shared" si="0"/>
        <v>0</v>
      </c>
    </row>
    <row r="11" spans="1:7" ht="15" customHeight="1" x14ac:dyDescent="0.2">
      <c r="A11" s="104">
        <v>7</v>
      </c>
      <c r="B11" s="94" t="s">
        <v>90</v>
      </c>
      <c r="C11" s="93" t="s">
        <v>1</v>
      </c>
      <c r="D11" s="93">
        <v>2</v>
      </c>
      <c r="E11" s="95"/>
      <c r="F11" s="105">
        <f t="shared" si="0"/>
        <v>0</v>
      </c>
    </row>
    <row r="12" spans="1:7" ht="15" customHeight="1" x14ac:dyDescent="0.2">
      <c r="A12" s="104">
        <v>8</v>
      </c>
      <c r="B12" s="94" t="s">
        <v>91</v>
      </c>
      <c r="C12" s="93" t="s">
        <v>1</v>
      </c>
      <c r="D12" s="93">
        <v>2</v>
      </c>
      <c r="E12" s="95"/>
      <c r="F12" s="105">
        <f t="shared" si="0"/>
        <v>0</v>
      </c>
    </row>
    <row r="13" spans="1:7" ht="15" customHeight="1" x14ac:dyDescent="0.2">
      <c r="A13" s="104">
        <v>9</v>
      </c>
      <c r="B13" s="94" t="s">
        <v>92</v>
      </c>
      <c r="C13" s="93" t="s">
        <v>1</v>
      </c>
      <c r="D13" s="93">
        <v>1</v>
      </c>
      <c r="E13" s="95"/>
      <c r="F13" s="105">
        <f t="shared" si="0"/>
        <v>0</v>
      </c>
    </row>
    <row r="14" spans="1:7" ht="15" customHeight="1" x14ac:dyDescent="0.2">
      <c r="A14" s="104">
        <v>10</v>
      </c>
      <c r="B14" s="94" t="s">
        <v>93</v>
      </c>
      <c r="C14" s="93" t="s">
        <v>1</v>
      </c>
      <c r="D14" s="93">
        <v>1</v>
      </c>
      <c r="E14" s="95"/>
      <c r="F14" s="105">
        <f t="shared" si="0"/>
        <v>0</v>
      </c>
    </row>
    <row r="15" spans="1:7" ht="15" customHeight="1" x14ac:dyDescent="0.2">
      <c r="A15" s="104">
        <v>11</v>
      </c>
      <c r="B15" s="94" t="s">
        <v>94</v>
      </c>
      <c r="C15" s="93" t="s">
        <v>1</v>
      </c>
      <c r="D15" s="93">
        <v>1</v>
      </c>
      <c r="E15" s="95"/>
      <c r="F15" s="105">
        <f t="shared" si="0"/>
        <v>0</v>
      </c>
    </row>
    <row r="16" spans="1:7" ht="15" customHeight="1" x14ac:dyDescent="0.2">
      <c r="A16" s="104">
        <v>12</v>
      </c>
      <c r="B16" s="94" t="s">
        <v>95</v>
      </c>
      <c r="C16" s="93" t="s">
        <v>1</v>
      </c>
      <c r="D16" s="93">
        <v>30</v>
      </c>
      <c r="E16" s="95"/>
      <c r="F16" s="105">
        <f t="shared" si="0"/>
        <v>0</v>
      </c>
    </row>
    <row r="17" spans="1:6" ht="15" customHeight="1" x14ac:dyDescent="0.2">
      <c r="A17" s="104">
        <v>13</v>
      </c>
      <c r="B17" s="94" t="s">
        <v>76</v>
      </c>
      <c r="C17" s="93" t="s">
        <v>1</v>
      </c>
      <c r="D17" s="93">
        <v>1</v>
      </c>
      <c r="E17" s="95"/>
      <c r="F17" s="105">
        <f t="shared" si="0"/>
        <v>0</v>
      </c>
    </row>
    <row r="18" spans="1:6" ht="30" customHeight="1" x14ac:dyDescent="0.2">
      <c r="A18" s="104">
        <v>14</v>
      </c>
      <c r="B18" s="94" t="s">
        <v>79</v>
      </c>
      <c r="C18" s="93" t="s">
        <v>1</v>
      </c>
      <c r="D18" s="93">
        <v>2</v>
      </c>
      <c r="E18" s="95"/>
      <c r="F18" s="105">
        <f t="shared" si="0"/>
        <v>0</v>
      </c>
    </row>
    <row r="19" spans="1:6" s="31" customFormat="1" ht="15" customHeight="1" x14ac:dyDescent="0.25">
      <c r="A19" s="148" t="s">
        <v>46</v>
      </c>
      <c r="B19" s="149"/>
      <c r="C19" s="149"/>
      <c r="D19" s="149"/>
      <c r="E19" s="36"/>
      <c r="F19" s="37">
        <f>SUM(F5:F18)</f>
        <v>0</v>
      </c>
    </row>
    <row r="20" spans="1:6" s="31" customFormat="1" ht="15" customHeight="1" x14ac:dyDescent="0.25">
      <c r="A20" s="148" t="s">
        <v>2</v>
      </c>
      <c r="B20" s="149"/>
      <c r="C20" s="149"/>
      <c r="D20" s="149"/>
      <c r="E20" s="36">
        <v>0.19</v>
      </c>
      <c r="F20" s="37">
        <f>ROUND(F19*E20,0)</f>
        <v>0</v>
      </c>
    </row>
    <row r="21" spans="1:6" s="31" customFormat="1" ht="15" customHeight="1" thickBot="1" x14ac:dyDescent="0.3">
      <c r="A21" s="146" t="s">
        <v>47</v>
      </c>
      <c r="B21" s="147"/>
      <c r="C21" s="147"/>
      <c r="D21" s="147"/>
      <c r="E21" s="38"/>
      <c r="F21" s="39">
        <f>F19+F20</f>
        <v>0</v>
      </c>
    </row>
    <row r="22" spans="1:6" ht="15" customHeight="1" thickBot="1" x14ac:dyDescent="0.25"/>
    <row r="23" spans="1:6" ht="15" customHeight="1" x14ac:dyDescent="0.2">
      <c r="A23" s="162" t="s">
        <v>5</v>
      </c>
      <c r="B23" s="163"/>
      <c r="C23" s="163"/>
      <c r="D23" s="163"/>
      <c r="E23" s="100"/>
      <c r="F23" s="101"/>
    </row>
    <row r="24" spans="1:6" ht="15" customHeight="1" x14ac:dyDescent="0.2">
      <c r="A24" s="102" t="s">
        <v>12</v>
      </c>
      <c r="B24" s="98" t="s">
        <v>13</v>
      </c>
      <c r="C24" s="46" t="s">
        <v>1</v>
      </c>
      <c r="D24" s="46" t="s">
        <v>16</v>
      </c>
      <c r="E24" s="99" t="s">
        <v>0</v>
      </c>
      <c r="F24" s="103" t="s">
        <v>14</v>
      </c>
    </row>
    <row r="25" spans="1:6" ht="15" customHeight="1" x14ac:dyDescent="0.2">
      <c r="A25" s="104">
        <v>1</v>
      </c>
      <c r="B25" s="94" t="s">
        <v>77</v>
      </c>
      <c r="C25" s="93" t="s">
        <v>1</v>
      </c>
      <c r="D25" s="93">
        <v>1</v>
      </c>
      <c r="E25" s="95"/>
      <c r="F25" s="105">
        <f>D25*E25</f>
        <v>0</v>
      </c>
    </row>
    <row r="26" spans="1:6" ht="15" customHeight="1" x14ac:dyDescent="0.2">
      <c r="A26" s="104">
        <f>A25+1</f>
        <v>2</v>
      </c>
      <c r="B26" s="94" t="s">
        <v>96</v>
      </c>
      <c r="C26" s="93" t="s">
        <v>1</v>
      </c>
      <c r="D26" s="93">
        <v>1</v>
      </c>
      <c r="E26" s="95"/>
      <c r="F26" s="105">
        <f t="shared" ref="F26:F42" si="1">D26*E26</f>
        <v>0</v>
      </c>
    </row>
    <row r="27" spans="1:6" ht="15" customHeight="1" x14ac:dyDescent="0.2">
      <c r="A27" s="104">
        <f t="shared" ref="A27:A42" si="2">A26+1</f>
        <v>3</v>
      </c>
      <c r="B27" s="94" t="s">
        <v>97</v>
      </c>
      <c r="C27" s="93" t="s">
        <v>1</v>
      </c>
      <c r="D27" s="93">
        <v>8</v>
      </c>
      <c r="E27" s="95"/>
      <c r="F27" s="105">
        <f t="shared" si="1"/>
        <v>0</v>
      </c>
    </row>
    <row r="28" spans="1:6" ht="15" customHeight="1" x14ac:dyDescent="0.2">
      <c r="A28" s="104">
        <f t="shared" si="2"/>
        <v>4</v>
      </c>
      <c r="B28" s="94" t="s">
        <v>98</v>
      </c>
      <c r="C28" s="93" t="s">
        <v>1</v>
      </c>
      <c r="D28" s="93">
        <v>4</v>
      </c>
      <c r="E28" s="95"/>
      <c r="F28" s="105">
        <f t="shared" si="1"/>
        <v>0</v>
      </c>
    </row>
    <row r="29" spans="1:6" ht="15" customHeight="1" x14ac:dyDescent="0.2">
      <c r="A29" s="104">
        <f t="shared" si="2"/>
        <v>5</v>
      </c>
      <c r="B29" s="94" t="s">
        <v>99</v>
      </c>
      <c r="C29" s="93" t="s">
        <v>1</v>
      </c>
      <c r="D29" s="93">
        <v>1</v>
      </c>
      <c r="E29" s="95"/>
      <c r="F29" s="105">
        <f t="shared" si="1"/>
        <v>0</v>
      </c>
    </row>
    <row r="30" spans="1:6" ht="15" customHeight="1" x14ac:dyDescent="0.2">
      <c r="A30" s="104">
        <f t="shared" si="2"/>
        <v>6</v>
      </c>
      <c r="B30" s="94" t="s">
        <v>100</v>
      </c>
      <c r="C30" s="93" t="s">
        <v>1</v>
      </c>
      <c r="D30" s="93">
        <v>2</v>
      </c>
      <c r="E30" s="95"/>
      <c r="F30" s="105">
        <f t="shared" si="1"/>
        <v>0</v>
      </c>
    </row>
    <row r="31" spans="1:6" ht="15" customHeight="1" x14ac:dyDescent="0.2">
      <c r="A31" s="104">
        <f t="shared" si="2"/>
        <v>7</v>
      </c>
      <c r="B31" s="94" t="s">
        <v>101</v>
      </c>
      <c r="C31" s="93" t="s">
        <v>1</v>
      </c>
      <c r="D31" s="93">
        <v>1</v>
      </c>
      <c r="E31" s="95"/>
      <c r="F31" s="105">
        <f t="shared" si="1"/>
        <v>0</v>
      </c>
    </row>
    <row r="32" spans="1:6" ht="15" customHeight="1" x14ac:dyDescent="0.2">
      <c r="A32" s="104">
        <f t="shared" si="2"/>
        <v>8</v>
      </c>
      <c r="B32" s="94" t="s">
        <v>102</v>
      </c>
      <c r="C32" s="93" t="s">
        <v>1</v>
      </c>
      <c r="D32" s="93">
        <v>1</v>
      </c>
      <c r="E32" s="95"/>
      <c r="F32" s="105">
        <f t="shared" si="1"/>
        <v>0</v>
      </c>
    </row>
    <row r="33" spans="1:7" ht="15" customHeight="1" x14ac:dyDescent="0.2">
      <c r="A33" s="104">
        <f t="shared" si="2"/>
        <v>9</v>
      </c>
      <c r="B33" s="94" t="s">
        <v>103</v>
      </c>
      <c r="C33" s="93" t="s">
        <v>1</v>
      </c>
      <c r="D33" s="93">
        <v>1</v>
      </c>
      <c r="E33" s="95"/>
      <c r="F33" s="105">
        <f t="shared" si="1"/>
        <v>0</v>
      </c>
    </row>
    <row r="34" spans="1:7" ht="15" customHeight="1" x14ac:dyDescent="0.2">
      <c r="A34" s="104">
        <f t="shared" si="2"/>
        <v>10</v>
      </c>
      <c r="B34" s="94" t="s">
        <v>104</v>
      </c>
      <c r="C34" s="93" t="s">
        <v>1</v>
      </c>
      <c r="D34" s="93">
        <v>1</v>
      </c>
      <c r="E34" s="95"/>
      <c r="F34" s="105">
        <f t="shared" si="1"/>
        <v>0</v>
      </c>
    </row>
    <row r="35" spans="1:7" ht="30" customHeight="1" x14ac:dyDescent="0.2">
      <c r="A35" s="104">
        <f t="shared" si="2"/>
        <v>11</v>
      </c>
      <c r="B35" s="94" t="s">
        <v>80</v>
      </c>
      <c r="C35" s="93" t="s">
        <v>1</v>
      </c>
      <c r="D35" s="93">
        <v>2</v>
      </c>
      <c r="E35" s="95"/>
      <c r="F35" s="105">
        <f t="shared" si="1"/>
        <v>0</v>
      </c>
    </row>
    <row r="36" spans="1:7" ht="30" customHeight="1" x14ac:dyDescent="0.2">
      <c r="A36" s="104">
        <f t="shared" si="2"/>
        <v>12</v>
      </c>
      <c r="B36" s="94" t="s">
        <v>83</v>
      </c>
      <c r="C36" s="93" t="s">
        <v>6</v>
      </c>
      <c r="D36" s="93">
        <v>1</v>
      </c>
      <c r="E36" s="95"/>
      <c r="F36" s="105">
        <f t="shared" si="1"/>
        <v>0</v>
      </c>
    </row>
    <row r="37" spans="1:7" ht="30" customHeight="1" x14ac:dyDescent="0.2">
      <c r="A37" s="104">
        <f t="shared" si="2"/>
        <v>13</v>
      </c>
      <c r="B37" s="94" t="s">
        <v>86</v>
      </c>
      <c r="C37" s="93" t="s">
        <v>1</v>
      </c>
      <c r="D37" s="93">
        <v>1</v>
      </c>
      <c r="E37" s="95"/>
      <c r="F37" s="105">
        <f t="shared" si="1"/>
        <v>0</v>
      </c>
    </row>
    <row r="38" spans="1:7" ht="30" customHeight="1" x14ac:dyDescent="0.2">
      <c r="A38" s="104">
        <f t="shared" si="2"/>
        <v>14</v>
      </c>
      <c r="B38" s="94" t="s">
        <v>85</v>
      </c>
      <c r="C38" s="93" t="s">
        <v>6</v>
      </c>
      <c r="D38" s="93">
        <v>1</v>
      </c>
      <c r="E38" s="95"/>
      <c r="F38" s="105">
        <f t="shared" si="1"/>
        <v>0</v>
      </c>
    </row>
    <row r="39" spans="1:7" ht="15" customHeight="1" x14ac:dyDescent="0.2">
      <c r="A39" s="104">
        <f t="shared" si="2"/>
        <v>15</v>
      </c>
      <c r="B39" s="94" t="s">
        <v>81</v>
      </c>
      <c r="C39" s="93" t="s">
        <v>1</v>
      </c>
      <c r="D39" s="93">
        <v>2</v>
      </c>
      <c r="E39" s="95"/>
      <c r="F39" s="105">
        <f t="shared" si="1"/>
        <v>0</v>
      </c>
    </row>
    <row r="40" spans="1:7" ht="15" customHeight="1" x14ac:dyDescent="0.2">
      <c r="A40" s="104">
        <f t="shared" si="2"/>
        <v>16</v>
      </c>
      <c r="B40" s="94" t="s">
        <v>82</v>
      </c>
      <c r="C40" s="93" t="s">
        <v>1</v>
      </c>
      <c r="D40" s="93">
        <v>2</v>
      </c>
      <c r="E40" s="95"/>
      <c r="F40" s="105">
        <f t="shared" si="1"/>
        <v>0</v>
      </c>
    </row>
    <row r="41" spans="1:7" ht="15" customHeight="1" x14ac:dyDescent="0.2">
      <c r="A41" s="104">
        <f t="shared" si="2"/>
        <v>17</v>
      </c>
      <c r="B41" s="94" t="s">
        <v>84</v>
      </c>
      <c r="C41" s="93" t="s">
        <v>1</v>
      </c>
      <c r="D41" s="93">
        <v>2</v>
      </c>
      <c r="E41" s="95"/>
      <c r="F41" s="105">
        <f t="shared" si="1"/>
        <v>0</v>
      </c>
    </row>
    <row r="42" spans="1:7" ht="30" customHeight="1" x14ac:dyDescent="0.2">
      <c r="A42" s="104">
        <f t="shared" si="2"/>
        <v>18</v>
      </c>
      <c r="B42" s="94" t="s">
        <v>78</v>
      </c>
      <c r="C42" s="93" t="s">
        <v>6</v>
      </c>
      <c r="D42" s="93">
        <v>1</v>
      </c>
      <c r="E42" s="95"/>
      <c r="F42" s="105">
        <f t="shared" si="1"/>
        <v>0</v>
      </c>
    </row>
    <row r="43" spans="1:7" s="31" customFormat="1" ht="15" customHeight="1" x14ac:dyDescent="0.25">
      <c r="A43" s="148" t="s">
        <v>144</v>
      </c>
      <c r="B43" s="149"/>
      <c r="C43" s="149"/>
      <c r="D43" s="149"/>
      <c r="E43" s="36"/>
      <c r="F43" s="37">
        <f>ROUND(SUM(F25:F42),0)</f>
        <v>0</v>
      </c>
    </row>
    <row r="44" spans="1:7" s="31" customFormat="1" ht="15" customHeight="1" x14ac:dyDescent="0.25">
      <c r="A44" s="148" t="s">
        <v>11</v>
      </c>
      <c r="B44" s="149"/>
      <c r="C44" s="149"/>
      <c r="D44" s="149"/>
      <c r="E44" s="36">
        <v>0.12</v>
      </c>
      <c r="F44" s="37">
        <f>ROUND(F43*E44,)</f>
        <v>0</v>
      </c>
    </row>
    <row r="45" spans="1:7" s="31" customFormat="1" ht="15" customHeight="1" x14ac:dyDescent="0.25">
      <c r="A45" s="148" t="s">
        <v>10</v>
      </c>
      <c r="B45" s="149"/>
      <c r="C45" s="149"/>
      <c r="D45" s="149"/>
      <c r="E45" s="36">
        <v>0.08</v>
      </c>
      <c r="F45" s="37">
        <f>ROUND(F43*E45,0)</f>
        <v>0</v>
      </c>
    </row>
    <row r="46" spans="1:7" s="31" customFormat="1" ht="15" customHeight="1" thickBot="1" x14ac:dyDescent="0.3">
      <c r="A46" s="146" t="s">
        <v>145</v>
      </c>
      <c r="B46" s="147"/>
      <c r="C46" s="147"/>
      <c r="D46" s="147"/>
      <c r="E46" s="38"/>
      <c r="F46" s="39">
        <f>SUM(F43:F45)</f>
        <v>0</v>
      </c>
    </row>
    <row r="47" spans="1:7" s="31" customFormat="1" ht="15" customHeight="1" thickBot="1" x14ac:dyDescent="0.25">
      <c r="B47" s="12"/>
      <c r="C47" s="12"/>
      <c r="D47" s="12"/>
      <c r="E47" s="12"/>
      <c r="F47" s="12"/>
    </row>
    <row r="48" spans="1:7" s="31" customFormat="1" ht="15" customHeight="1" thickBot="1" x14ac:dyDescent="0.3">
      <c r="A48" s="138" t="s">
        <v>153</v>
      </c>
      <c r="B48" s="139"/>
      <c r="C48" s="139"/>
      <c r="D48" s="139"/>
      <c r="E48" s="139"/>
      <c r="F48" s="92">
        <f>+F46+F21</f>
        <v>0</v>
      </c>
      <c r="G48" s="32"/>
    </row>
    <row r="49" spans="2:6" s="31" customFormat="1" ht="15" customHeight="1" x14ac:dyDescent="0.25">
      <c r="C49" s="96"/>
      <c r="D49" s="96"/>
      <c r="E49" s="96"/>
      <c r="F49" s="96"/>
    </row>
    <row r="52" spans="2:6" ht="15" customHeight="1" x14ac:dyDescent="0.2">
      <c r="B52" s="23"/>
      <c r="C52" s="23"/>
      <c r="D52" s="23"/>
      <c r="E52" s="97"/>
      <c r="F52" s="97"/>
    </row>
  </sheetData>
  <mergeCells count="11">
    <mergeCell ref="A48:E48"/>
    <mergeCell ref="A21:D21"/>
    <mergeCell ref="A20:D20"/>
    <mergeCell ref="A19:D19"/>
    <mergeCell ref="A1:F1"/>
    <mergeCell ref="A3:D3"/>
    <mergeCell ref="A23:D23"/>
    <mergeCell ref="A46:D46"/>
    <mergeCell ref="A45:D45"/>
    <mergeCell ref="A44:D44"/>
    <mergeCell ref="A43:D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FISCALIA</vt:lpstr>
      <vt:lpstr>INPEC COPED Y CEDIP</vt:lpstr>
      <vt:lpstr>MIGRACIÓN</vt:lpstr>
      <vt:lpstr>INPEC NOROESTE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2019-05-08T16:22:30Z</dcterms:created>
  <dcterms:modified xsi:type="dcterms:W3CDTF">2019-09-26T14:53:04Z</dcterms:modified>
</cp:coreProperties>
</file>