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30" windowWidth="19635" windowHeight="7440"/>
  </bookViews>
  <sheets>
    <sheet name="Hoja1" sheetId="1" r:id="rId1"/>
    <sheet name="Hoja2" sheetId="2" state="hidden" r:id="rId2"/>
    <sheet name="Hoja3" sheetId="3" state="hidden" r:id="rId3"/>
  </sheets>
  <definedNames>
    <definedName name="_xlnm.Print_Area" localSheetId="0">Hoja1!$A$1:$F$16</definedName>
  </definedNames>
  <calcPr calcId="144525"/>
</workbook>
</file>

<file path=xl/calcChain.xml><?xml version="1.0" encoding="utf-8"?>
<calcChain xmlns="http://schemas.openxmlformats.org/spreadsheetml/2006/main">
  <c r="F6" i="1" l="1"/>
  <c r="F7" i="1" l="1"/>
  <c r="F8" i="1"/>
  <c r="F9" i="1"/>
  <c r="F10" i="1"/>
  <c r="F11" i="1"/>
  <c r="F12" i="1"/>
  <c r="F13" i="1"/>
  <c r="G12" i="1" l="1"/>
  <c r="H12" i="1" s="1"/>
  <c r="G8" i="1"/>
  <c r="H8" i="1" s="1"/>
  <c r="G11" i="1"/>
  <c r="H11" i="1" s="1"/>
  <c r="G7" i="1"/>
  <c r="H7" i="1" s="1"/>
  <c r="G10" i="1"/>
  <c r="H10" i="1" s="1"/>
  <c r="G6" i="1"/>
  <c r="H6" i="1" s="1"/>
  <c r="G13" i="1"/>
  <c r="H13" i="1" s="1"/>
  <c r="G9" i="1"/>
  <c r="H9" i="1" s="1"/>
  <c r="C8" i="2"/>
  <c r="C7" i="2"/>
  <c r="C6" i="2"/>
  <c r="C5" i="2"/>
  <c r="C3" i="2"/>
  <c r="C2" i="2"/>
  <c r="H14" i="1" l="1"/>
  <c r="F14" i="1"/>
  <c r="G14" i="1" s="1"/>
</calcChain>
</file>

<file path=xl/sharedStrings.xml><?xml version="1.0" encoding="utf-8"?>
<sst xmlns="http://schemas.openxmlformats.org/spreadsheetml/2006/main" count="53" uniqueCount="33">
  <si>
    <t>item</t>
  </si>
  <si>
    <t>Clavo de herrar E-5 de 54.0 mm de longitud , clavo con gorro elevado que sobresale de la herradura aportando mayor tracción en terrenos dificiles</t>
  </si>
  <si>
    <t>36 cajas con 145 unidades cada una</t>
  </si>
  <si>
    <t>Cantidad</t>
  </si>
  <si>
    <t>Decripción</t>
  </si>
  <si>
    <t>Clavo de herrar E-6 de 54.0 mm de longitud, clavo con gorro elevado que sobresale de la herradura aportando mayor tracción en terrenos dificiles</t>
  </si>
  <si>
    <t>114 cajas con 145 unidades cada una (caja por 24 libras)</t>
  </si>
  <si>
    <t>120 juegos por 4 unidades cada uno</t>
  </si>
  <si>
    <t xml:space="preserve">Juego de herraduras lisa talla 29 para equino, en hierro maleable con una pestaña frontal y dos pestañas laterales para una mayor sujección al casco, diseñada especialmente para caballos de alto rendimiento la cual brinde protección y soporte al casco. </t>
  </si>
  <si>
    <t xml:space="preserve">Juego de herraduras lisa talla 31 para equino, en hierro maleable con una pestaña frontal y dos pestañas laterales para una mayor sujección al casco, diseñada especialmente para caballos de alto rendimiento la cual brinde protección y soporte al casco. </t>
  </si>
  <si>
    <t xml:space="preserve">Juego de herraduras lisa talla 33 para equino, en hierro maleable con una pestaña frontal y dos pestañas laterales para una mayor sujección al casco, diseñada especialmente para caballos de alto rendimiento la cual brinde protección y soporte al casco. </t>
  </si>
  <si>
    <t>150 juegos por 4 unidades cada uno</t>
  </si>
  <si>
    <t xml:space="preserve">Juego de herraduras lisa talla 35 para equino, en hierro maleable con una pestaña frontal y dos pestañas laterales para una mayor sujección al casco, diseñada especialmente para caballos de alto rendimiento la cual brinde protección y soporte al casco. </t>
  </si>
  <si>
    <t>132 juegos por 4 unidades cada uno</t>
  </si>
  <si>
    <t xml:space="preserve">Juego de herraduras lisa talla 37 para equino, en hierro maleable con una pestaña frontal y dos pestañas laterales para una mayor sujección al casco, diseñada especialmente para caballos de alto rendimiento la cual brinde protección y soporte al casco. </t>
  </si>
  <si>
    <t>90 juegos por 4 unidades cada uno</t>
  </si>
  <si>
    <t>Lima escofina bid hoof 17"</t>
  </si>
  <si>
    <t>VALOR TOTAL PROPUESTA</t>
  </si>
  <si>
    <t>____________________________________</t>
  </si>
  <si>
    <t>EMPRESA:</t>
  </si>
  <si>
    <t>NIT:</t>
  </si>
  <si>
    <t>FECHA:</t>
  </si>
  <si>
    <t>TELEFÓNO:</t>
  </si>
  <si>
    <t>__________________________________________________________</t>
  </si>
  <si>
    <t>Cantidad total</t>
  </si>
  <si>
    <t xml:space="preserve">Nombre representante legal: </t>
  </si>
  <si>
    <t>Cedula de ciudadanía</t>
  </si>
  <si>
    <t>Presentacion</t>
  </si>
  <si>
    <t>subtotal</t>
  </si>
  <si>
    <t>iva</t>
  </si>
  <si>
    <t>total con IVA</t>
  </si>
  <si>
    <t>Cantidad
en cajas</t>
  </si>
  <si>
    <t>Valor 
unitario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</si>
</sst>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1" fontId="6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>
      <alignment horizontal="center" vertical="top"/>
    </xf>
    <xf numFmtId="0" fontId="0" fillId="2" borderId="0" xfId="0" applyFill="1" applyAlignment="1">
      <alignment horizontal="center"/>
    </xf>
    <xf numFmtId="0" fontId="1" fillId="2" borderId="0" xfId="0" applyFont="1" applyFill="1"/>
    <xf numFmtId="0" fontId="2" fillId="0" borderId="0" xfId="0" applyFont="1" applyBorder="1" applyAlignment="1"/>
    <xf numFmtId="0" fontId="5" fillId="0" borderId="0" xfId="0" applyFont="1" applyAlignment="1">
      <alignment vertical="center"/>
    </xf>
    <xf numFmtId="0" fontId="4" fillId="0" borderId="0" xfId="0" applyFont="1" applyBorder="1" applyAlignment="1">
      <alignment vertical="top" wrapText="1"/>
    </xf>
    <xf numFmtId="0" fontId="3" fillId="0" borderId="0" xfId="0" applyFont="1" applyAlignment="1">
      <alignment horizontal="justify" vertical="top" wrapText="1"/>
    </xf>
    <xf numFmtId="0" fontId="0" fillId="2" borderId="0" xfId="0" applyFill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41" fontId="0" fillId="0" borderId="1" xfId="1" applyFont="1" applyBorder="1" applyAlignment="1">
      <alignment vertical="center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0" borderId="0" xfId="0" applyFont="1" applyAlignment="1">
      <alignment vertical="top" wrapText="1"/>
    </xf>
    <xf numFmtId="0" fontId="0" fillId="0" borderId="2" xfId="0" applyBorder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2">
    <cellStyle name="Millares [0]" xfId="1" builtinId="6"/>
    <cellStyle name="Normal" xfId="0" builtinId="0"/>
  </cellStyles>
  <dxfs count="5">
    <dxf>
      <alignment horizontal="center" vertical="center" textRotation="0" indent="0" justifyLastLine="0" shrinkToFit="0" readingOrder="0"/>
    </dxf>
    <dxf>
      <numFmt numFmtId="0" formatCode="General"/>
    </dxf>
    <dxf>
      <numFmt numFmtId="0" formatCode="General"/>
    </dxf>
    <dxf>
      <alignment horizontal="general" vertical="top" textRotation="0" wrapText="1" indent="0" justifyLastLine="0" shrinkToFit="0" readingOrder="0"/>
    </dxf>
    <dxf>
      <alignment horizontal="general" vertical="top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a1" displayName="Tabla1" ref="A5:H14" totalsRowShown="0" headerRowDxfId="0">
  <autoFilter ref="A5:H14"/>
  <tableColumns count="8">
    <tableColumn id="1" name="item"/>
    <tableColumn id="2" name="Decripción" dataDxfId="4"/>
    <tableColumn id="3" name="Presentacion" dataDxfId="3"/>
    <tableColumn id="7" name="Cantidad_x000a_en cajas"/>
    <tableColumn id="4" name="Valor _x000a_unitario"/>
    <tableColumn id="6" name="subtotal"/>
    <tableColumn id="8" name="iva" dataDxfId="2">
      <calculatedColumnFormula>+Tabla1[[#This Row],[subtotal]]*0.19</calculatedColumnFormula>
    </tableColumn>
    <tableColumn id="9" name="total con IVA" dataDxfId="1">
      <calculatedColumnFormula>+Tabla1[[#This Row],[subtotal]]+Tabla1[[#This Row],[iva]]</calculatedColumnFormula>
    </tableColumn>
  </tableColumns>
  <tableStyleInfo name="TableStyleLight11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pane ySplit="5" topLeftCell="A6" activePane="bottomLeft" state="frozen"/>
      <selection pane="bottomLeft" activeCell="F6" sqref="F6"/>
    </sheetView>
  </sheetViews>
  <sheetFormatPr baseColWidth="10" defaultRowHeight="15" x14ac:dyDescent="0.25"/>
  <cols>
    <col min="1" max="1" width="5.5703125" customWidth="1"/>
    <col min="2" max="2" width="52.28515625" style="4" customWidth="1"/>
    <col min="3" max="4" width="17.28515625" customWidth="1"/>
    <col min="5" max="5" width="12.5703125" bestFit="1" customWidth="1"/>
    <col min="6" max="6" width="12.85546875" bestFit="1" customWidth="1"/>
    <col min="7" max="7" width="8.140625" bestFit="1" customWidth="1"/>
  </cols>
  <sheetData>
    <row r="1" spans="1:8" x14ac:dyDescent="0.25">
      <c r="B1" s="10" t="s">
        <v>19</v>
      </c>
      <c r="C1" s="19" t="s">
        <v>23</v>
      </c>
      <c r="D1" s="19"/>
      <c r="E1" s="19"/>
      <c r="F1" s="19"/>
    </row>
    <row r="2" spans="1:8" x14ac:dyDescent="0.25">
      <c r="B2" s="10" t="s">
        <v>20</v>
      </c>
      <c r="C2" s="8" t="s">
        <v>23</v>
      </c>
      <c r="D2" s="8"/>
      <c r="E2" s="8"/>
      <c r="F2" s="9"/>
    </row>
    <row r="3" spans="1:8" x14ac:dyDescent="0.25">
      <c r="B3" s="10" t="s">
        <v>21</v>
      </c>
      <c r="C3" s="8" t="s">
        <v>23</v>
      </c>
      <c r="D3" s="8"/>
      <c r="E3" s="8"/>
      <c r="F3" s="9"/>
    </row>
    <row r="4" spans="1:8" x14ac:dyDescent="0.25">
      <c r="B4" s="10" t="s">
        <v>22</v>
      </c>
      <c r="C4" s="8" t="s">
        <v>23</v>
      </c>
      <c r="D4" s="8"/>
      <c r="E4" s="8"/>
      <c r="F4" s="9"/>
    </row>
    <row r="5" spans="1:8" ht="30" x14ac:dyDescent="0.25">
      <c r="A5" s="23" t="s">
        <v>0</v>
      </c>
      <c r="B5" s="22" t="s">
        <v>4</v>
      </c>
      <c r="C5" s="23" t="s">
        <v>27</v>
      </c>
      <c r="D5" s="22" t="s">
        <v>31</v>
      </c>
      <c r="E5" s="22" t="s">
        <v>32</v>
      </c>
      <c r="F5" s="23" t="s">
        <v>28</v>
      </c>
      <c r="G5" s="23" t="s">
        <v>29</v>
      </c>
      <c r="H5" s="23" t="s">
        <v>30</v>
      </c>
    </row>
    <row r="6" spans="1:8" ht="48" customHeight="1" x14ac:dyDescent="0.25">
      <c r="A6" s="5">
        <v>1</v>
      </c>
      <c r="B6" s="4" t="s">
        <v>1</v>
      </c>
      <c r="C6" s="3" t="s">
        <v>2</v>
      </c>
      <c r="D6" s="22">
        <v>36</v>
      </c>
      <c r="F6">
        <f>+Tabla1[[#This Row],[Cantidad
en cajas]]*Tabla1[[#This Row],[Valor 
unitario]]</f>
        <v>0</v>
      </c>
      <c r="G6">
        <f>+Tabla1[[#This Row],[subtotal]]*0.19</f>
        <v>0</v>
      </c>
      <c r="H6">
        <f>+Tabla1[[#This Row],[subtotal]]+Tabla1[[#This Row],[iva]]</f>
        <v>0</v>
      </c>
    </row>
    <row r="7" spans="1:8" ht="48.75" customHeight="1" x14ac:dyDescent="0.25">
      <c r="A7" s="5">
        <v>2</v>
      </c>
      <c r="B7" s="4" t="s">
        <v>5</v>
      </c>
      <c r="C7" s="2" t="s">
        <v>6</v>
      </c>
      <c r="D7" s="22">
        <v>114</v>
      </c>
      <c r="F7">
        <f>+Tabla1[[#This Row],[Cantidad
en cajas]]*Tabla1[[#This Row],[Valor 
unitario]]</f>
        <v>0</v>
      </c>
      <c r="G7">
        <f>+Tabla1[[#This Row],[subtotal]]*0.19</f>
        <v>0</v>
      </c>
      <c r="H7">
        <f>+Tabla1[[#This Row],[subtotal]]+Tabla1[[#This Row],[iva]]</f>
        <v>0</v>
      </c>
    </row>
    <row r="8" spans="1:8" ht="75" x14ac:dyDescent="0.25">
      <c r="A8" s="12">
        <v>3</v>
      </c>
      <c r="B8" s="4" t="s">
        <v>8</v>
      </c>
      <c r="C8" s="3" t="s">
        <v>7</v>
      </c>
      <c r="D8" s="22">
        <v>120</v>
      </c>
      <c r="F8">
        <f>+Tabla1[[#This Row],[Cantidad
en cajas]]*Tabla1[[#This Row],[Valor 
unitario]]</f>
        <v>0</v>
      </c>
      <c r="G8">
        <f>+Tabla1[[#This Row],[subtotal]]*0.19</f>
        <v>0</v>
      </c>
      <c r="H8">
        <f>+Tabla1[[#This Row],[subtotal]]+Tabla1[[#This Row],[iva]]</f>
        <v>0</v>
      </c>
    </row>
    <row r="9" spans="1:8" ht="75" x14ac:dyDescent="0.25">
      <c r="A9" s="5">
        <v>4</v>
      </c>
      <c r="B9" s="4" t="s">
        <v>9</v>
      </c>
      <c r="C9" s="3" t="s">
        <v>11</v>
      </c>
      <c r="D9" s="22">
        <v>150</v>
      </c>
      <c r="F9">
        <f>+Tabla1[[#This Row],[Cantidad
en cajas]]*Tabla1[[#This Row],[Valor 
unitario]]</f>
        <v>0</v>
      </c>
      <c r="G9">
        <f>+Tabla1[[#This Row],[subtotal]]*0.19</f>
        <v>0</v>
      </c>
      <c r="H9">
        <f>+Tabla1[[#This Row],[subtotal]]+Tabla1[[#This Row],[iva]]</f>
        <v>0</v>
      </c>
    </row>
    <row r="10" spans="1:8" ht="75" x14ac:dyDescent="0.25">
      <c r="A10" s="6">
        <v>5</v>
      </c>
      <c r="B10" s="4" t="s">
        <v>10</v>
      </c>
      <c r="C10" s="4" t="s">
        <v>11</v>
      </c>
      <c r="D10" s="22">
        <v>150</v>
      </c>
      <c r="F10">
        <f>+Tabla1[[#This Row],[Cantidad
en cajas]]*Tabla1[[#This Row],[Valor 
unitario]]</f>
        <v>0</v>
      </c>
      <c r="G10">
        <f>+Tabla1[[#This Row],[subtotal]]*0.19</f>
        <v>0</v>
      </c>
      <c r="H10">
        <f>+Tabla1[[#This Row],[subtotal]]+Tabla1[[#This Row],[iva]]</f>
        <v>0</v>
      </c>
    </row>
    <row r="11" spans="1:8" ht="75" x14ac:dyDescent="0.25">
      <c r="A11" s="6">
        <v>6</v>
      </c>
      <c r="B11" s="4" t="s">
        <v>12</v>
      </c>
      <c r="C11" s="4" t="s">
        <v>13</v>
      </c>
      <c r="D11" s="22">
        <v>132</v>
      </c>
      <c r="F11">
        <f>+Tabla1[[#This Row],[Cantidad
en cajas]]*Tabla1[[#This Row],[Valor 
unitario]]</f>
        <v>0</v>
      </c>
      <c r="G11">
        <f>+Tabla1[[#This Row],[subtotal]]*0.19</f>
        <v>0</v>
      </c>
      <c r="H11">
        <f>+Tabla1[[#This Row],[subtotal]]+Tabla1[[#This Row],[iva]]</f>
        <v>0</v>
      </c>
    </row>
    <row r="12" spans="1:8" ht="75" x14ac:dyDescent="0.25">
      <c r="A12" s="5">
        <v>7</v>
      </c>
      <c r="B12" s="4" t="s">
        <v>14</v>
      </c>
      <c r="C12" s="3" t="s">
        <v>15</v>
      </c>
      <c r="D12" s="22">
        <v>90</v>
      </c>
      <c r="F12">
        <f>+Tabla1[[#This Row],[Cantidad
en cajas]]*Tabla1[[#This Row],[Valor 
unitario]]</f>
        <v>0</v>
      </c>
      <c r="G12">
        <f>+Tabla1[[#This Row],[subtotal]]*0.19</f>
        <v>0</v>
      </c>
      <c r="H12">
        <f>+Tabla1[[#This Row],[subtotal]]+Tabla1[[#This Row],[iva]]</f>
        <v>0</v>
      </c>
    </row>
    <row r="13" spans="1:8" x14ac:dyDescent="0.25">
      <c r="A13" s="6">
        <v>8</v>
      </c>
      <c r="B13" s="4" t="s">
        <v>16</v>
      </c>
      <c r="C13" s="2">
        <v>20</v>
      </c>
      <c r="D13" s="22">
        <v>20</v>
      </c>
      <c r="F13">
        <f>+Tabla1[[#This Row],[Cantidad
en cajas]]*Tabla1[[#This Row],[Valor 
unitario]]</f>
        <v>0</v>
      </c>
      <c r="G13">
        <f>+Tabla1[[#This Row],[subtotal]]*0.19</f>
        <v>0</v>
      </c>
      <c r="H13">
        <f>+Tabla1[[#This Row],[subtotal]]+Tabla1[[#This Row],[iva]]</f>
        <v>0</v>
      </c>
    </row>
    <row r="14" spans="1:8" x14ac:dyDescent="0.25">
      <c r="A14" s="7"/>
      <c r="B14" s="7" t="s">
        <v>17</v>
      </c>
      <c r="C14" s="7"/>
      <c r="D14" s="7"/>
      <c r="E14" s="7"/>
      <c r="F14" s="7">
        <f>SUBTOTAL(109,F6:F13)</f>
        <v>0</v>
      </c>
      <c r="G14" s="7">
        <f>+Tabla1[[#This Row],[subtotal]]*0.19</f>
        <v>0</v>
      </c>
      <c r="H14" s="7">
        <f>SUM(H6:H13)</f>
        <v>0</v>
      </c>
    </row>
    <row r="16" spans="1:8" x14ac:dyDescent="0.25">
      <c r="B16" s="11" t="s">
        <v>25</v>
      </c>
      <c r="C16" s="18" t="s">
        <v>18</v>
      </c>
      <c r="D16" s="18"/>
      <c r="E16" s="18"/>
    </row>
    <row r="17" spans="2:5" x14ac:dyDescent="0.25">
      <c r="B17" s="20" t="s">
        <v>26</v>
      </c>
      <c r="C17" s="21"/>
      <c r="D17" s="21"/>
      <c r="E17" s="21"/>
    </row>
  </sheetData>
  <mergeCells count="2">
    <mergeCell ref="C16:E16"/>
    <mergeCell ref="C1:F1"/>
  </mergeCells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A8" sqref="A8"/>
    </sheetView>
  </sheetViews>
  <sheetFormatPr baseColWidth="10" defaultRowHeight="15" x14ac:dyDescent="0.25"/>
  <cols>
    <col min="1" max="1" width="99.5703125" style="1" customWidth="1"/>
    <col min="2" max="2" width="29.42578125" style="1" customWidth="1"/>
    <col min="3" max="3" width="13.42578125" bestFit="1" customWidth="1"/>
  </cols>
  <sheetData>
    <row r="1" spans="1:5" x14ac:dyDescent="0.25">
      <c r="A1" s="16" t="s">
        <v>4</v>
      </c>
      <c r="B1" s="16" t="s">
        <v>3</v>
      </c>
      <c r="C1" s="17" t="s">
        <v>24</v>
      </c>
      <c r="D1" s="14"/>
      <c r="E1" s="14"/>
    </row>
    <row r="2" spans="1:5" ht="30" x14ac:dyDescent="0.25">
      <c r="A2" s="13" t="s">
        <v>1</v>
      </c>
      <c r="B2" s="13" t="s">
        <v>2</v>
      </c>
      <c r="C2" s="15">
        <f>36*145</f>
        <v>5220</v>
      </c>
      <c r="D2" s="14"/>
      <c r="E2" s="14"/>
    </row>
    <row r="3" spans="1:5" ht="30" x14ac:dyDescent="0.25">
      <c r="A3" s="13" t="s">
        <v>5</v>
      </c>
      <c r="B3" s="13" t="s">
        <v>6</v>
      </c>
      <c r="C3" s="15">
        <f>114*145</f>
        <v>16530</v>
      </c>
      <c r="D3" s="14"/>
      <c r="E3" s="14"/>
    </row>
    <row r="4" spans="1:5" ht="45" x14ac:dyDescent="0.25">
      <c r="A4" s="13" t="s">
        <v>8</v>
      </c>
      <c r="B4" s="13" t="s">
        <v>7</v>
      </c>
      <c r="C4" s="15">
        <v>480</v>
      </c>
      <c r="D4" s="14"/>
      <c r="E4" s="14"/>
    </row>
    <row r="5" spans="1:5" ht="45" x14ac:dyDescent="0.25">
      <c r="A5" s="13" t="s">
        <v>9</v>
      </c>
      <c r="B5" s="13" t="s">
        <v>11</v>
      </c>
      <c r="C5" s="15">
        <f>150*4</f>
        <v>600</v>
      </c>
      <c r="D5" s="14"/>
      <c r="E5" s="14"/>
    </row>
    <row r="6" spans="1:5" ht="45" x14ac:dyDescent="0.25">
      <c r="A6" s="13" t="s">
        <v>10</v>
      </c>
      <c r="B6" s="13" t="s">
        <v>11</v>
      </c>
      <c r="C6" s="15">
        <f>150*4</f>
        <v>600</v>
      </c>
      <c r="D6" s="14"/>
      <c r="E6" s="14"/>
    </row>
    <row r="7" spans="1:5" ht="45" x14ac:dyDescent="0.25">
      <c r="A7" s="13" t="s">
        <v>12</v>
      </c>
      <c r="B7" s="13" t="s">
        <v>13</v>
      </c>
      <c r="C7" s="15">
        <f>132*4</f>
        <v>528</v>
      </c>
      <c r="D7" s="14"/>
      <c r="E7" s="14"/>
    </row>
    <row r="8" spans="1:5" ht="45" x14ac:dyDescent="0.25">
      <c r="A8" s="13" t="s">
        <v>14</v>
      </c>
      <c r="B8" s="13" t="s">
        <v>15</v>
      </c>
      <c r="C8" s="15">
        <f>90*4</f>
        <v>360</v>
      </c>
      <c r="D8" s="14"/>
      <c r="E8" s="14"/>
    </row>
    <row r="9" spans="1:5" x14ac:dyDescent="0.25">
      <c r="A9" s="13" t="s">
        <v>16</v>
      </c>
      <c r="B9" s="13">
        <v>20</v>
      </c>
      <c r="C9" s="15">
        <v>20</v>
      </c>
      <c r="D9" s="14"/>
      <c r="E9" s="1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Gloria Marcela Arroyave</dc:creator>
  <cp:lastModifiedBy>Nestor Hugo Zapata Carmona</cp:lastModifiedBy>
  <dcterms:created xsi:type="dcterms:W3CDTF">2019-07-23T12:15:36Z</dcterms:created>
  <dcterms:modified xsi:type="dcterms:W3CDTF">2019-07-26T20:54:16Z</dcterms:modified>
</cp:coreProperties>
</file>