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" l="1"/>
  <c r="A29" i="1" s="1"/>
  <c r="A30" i="1" s="1"/>
  <c r="A26" i="1"/>
  <c r="A27" i="1" s="1"/>
  <c r="F71" i="1" l="1"/>
  <c r="F70" i="1"/>
  <c r="F69" i="1"/>
  <c r="F68" i="1"/>
  <c r="F67" i="1"/>
  <c r="F66" i="1"/>
  <c r="F65" i="1"/>
  <c r="F64" i="1"/>
  <c r="F63" i="1"/>
  <c r="F62" i="1"/>
  <c r="F61" i="1"/>
  <c r="F60" i="1"/>
  <c r="F59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F58" i="1"/>
  <c r="F56" i="1"/>
  <c r="F55" i="1"/>
  <c r="F54" i="1"/>
  <c r="F53" i="1"/>
  <c r="F52" i="1"/>
  <c r="F51" i="1"/>
  <c r="F50" i="1"/>
  <c r="F49" i="1"/>
  <c r="A49" i="1"/>
  <c r="A50" i="1" s="1"/>
  <c r="A51" i="1" s="1"/>
  <c r="A52" i="1" s="1"/>
  <c r="A53" i="1" s="1"/>
  <c r="A54" i="1" s="1"/>
  <c r="A55" i="1" s="1"/>
  <c r="A56" i="1" s="1"/>
  <c r="F48" i="1"/>
  <c r="F46" i="1"/>
  <c r="F45" i="1"/>
  <c r="F44" i="1"/>
  <c r="F42" i="1"/>
  <c r="F41" i="1"/>
  <c r="F40" i="1"/>
  <c r="F39" i="1"/>
  <c r="A39" i="1"/>
  <c r="A40" i="1" s="1"/>
  <c r="A41" i="1" s="1"/>
  <c r="A42" i="1" s="1"/>
  <c r="F38" i="1"/>
  <c r="F23" i="1"/>
  <c r="F21" i="1"/>
  <c r="F20" i="1"/>
  <c r="F18" i="1"/>
  <c r="F16" i="1"/>
  <c r="F15" i="1"/>
  <c r="A15" i="1"/>
  <c r="A16" i="1" s="1"/>
  <c r="F14" i="1"/>
  <c r="F12" i="1"/>
  <c r="F10" i="1"/>
  <c r="F9" i="1"/>
  <c r="F8" i="1"/>
  <c r="A8" i="1"/>
  <c r="A9" i="1" s="1"/>
  <c r="A10" i="1" s="1"/>
  <c r="F7" i="1"/>
  <c r="F31" i="1" l="1"/>
  <c r="F32" i="1" s="1"/>
  <c r="F33" i="1" s="1"/>
  <c r="F72" i="1"/>
  <c r="F73" i="1" s="1"/>
  <c r="F74" i="1" l="1"/>
  <c r="F75" i="1" s="1"/>
  <c r="F77" i="1" s="1"/>
</calcChain>
</file>

<file path=xl/sharedStrings.xml><?xml version="1.0" encoding="utf-8"?>
<sst xmlns="http://schemas.openxmlformats.org/spreadsheetml/2006/main" count="141" uniqueCount="86">
  <si>
    <t>SUMINISTRO DE EQUIPOS Y ELEMENTOS</t>
  </si>
  <si>
    <t>ÍTEM</t>
  </si>
  <si>
    <t>DESCRIPCIÓN</t>
  </si>
  <si>
    <t>UND</t>
  </si>
  <si>
    <t>CANT</t>
  </si>
  <si>
    <t>VALOR UNITARIO</t>
  </si>
  <si>
    <t>VALOR PARCIAL</t>
  </si>
  <si>
    <t>SISTEMA CONTROL DE ACCESO</t>
  </si>
  <si>
    <t>Suministro de lector y controlador</t>
  </si>
  <si>
    <t>Suministro de torniquetes fijos</t>
  </si>
  <si>
    <t>Suministro de contador electromecánico</t>
  </si>
  <si>
    <t xml:space="preserve">HARDWARE CENTRAL </t>
  </si>
  <si>
    <t>Suministro e instalación de servidor para procesamiento central</t>
  </si>
  <si>
    <t xml:space="preserve">SISTEMA DE RESPALDO </t>
  </si>
  <si>
    <t>Suministro de UPS 5 KVA</t>
  </si>
  <si>
    <t>Suministro de banco de baterías para UPS</t>
  </si>
  <si>
    <t>Suministro de tablero 12 Circuitos</t>
  </si>
  <si>
    <t>ML</t>
  </si>
  <si>
    <t xml:space="preserve">ADECUACIONES FÍSICAS </t>
  </si>
  <si>
    <t>INTEGRACIONES BASES DE DATOS</t>
  </si>
  <si>
    <t>Integración con base de datos</t>
  </si>
  <si>
    <t>GL</t>
  </si>
  <si>
    <t>COMPONENTES DE SOFTWARE</t>
  </si>
  <si>
    <t>Licencia de gestión del modulo de control de accesos</t>
  </si>
  <si>
    <t>Licencia de Firmware de comunicación por dispositivo</t>
  </si>
  <si>
    <t>INTEGRACIÓN Y SOPORTE</t>
  </si>
  <si>
    <t>Configuración y puesta en marcha</t>
  </si>
  <si>
    <t>SUBTOTAL SUMINISTRO DE EQUIPOS Y ELEMENTOS</t>
  </si>
  <si>
    <t>IVA</t>
  </si>
  <si>
    <t>TOTAL SUMINISTRO DE EQUIPOS Y ELEMENTOS</t>
  </si>
  <si>
    <t>INSTALACIÓN DE EQUIPOS E INFRAESTRUCTURA</t>
  </si>
  <si>
    <t>Instalación de lector  y controlador</t>
  </si>
  <si>
    <t>Instalación de torniquetes fijos</t>
  </si>
  <si>
    <t xml:space="preserve">Adecuación para lectoras  de los torniquetes </t>
  </si>
  <si>
    <t>Instalación de contador electromecánico</t>
  </si>
  <si>
    <t>Instalación de UPS 5 KVA</t>
  </si>
  <si>
    <t>Instalación de banco de baterías para UPS</t>
  </si>
  <si>
    <t>Instalación de tablero 12 Circuitos</t>
  </si>
  <si>
    <t>INSTALACIÓN DE INFRAESTRUCTURA Y DESMONTE DE EXISTENTE</t>
  </si>
  <si>
    <t>Retiro e instalación de cable UTP Cat 6A</t>
  </si>
  <si>
    <t>Perforación en concreto de 3"</t>
  </si>
  <si>
    <t>Corte con pulidora y canchado de piso en terreno duro</t>
  </si>
  <si>
    <t>Suministro e instalación de baranda tipo 1</t>
  </si>
  <si>
    <t>Suministro e instalación de baranda tipo 2</t>
  </si>
  <si>
    <t>Suministro e instalación de baranda  tipo 3</t>
  </si>
  <si>
    <t>Retiro de baranda y resane de piso</t>
  </si>
  <si>
    <t>Modificación de baranda tipo 1 para convertirla en tipo 3</t>
  </si>
  <si>
    <t>Modificación de baranda tipo 2 para convertirla en tipo 3</t>
  </si>
  <si>
    <t>Demolición de muro</t>
  </si>
  <si>
    <t>Suministro e instalación de cubierta en policarbonato</t>
  </si>
  <si>
    <t>Retiro e instalación de torniquete existente para labores metalmecánicas de instalación de controladoras e infraestructura.</t>
  </si>
  <si>
    <t>SUBTOTAL INSTALACIÓN DE EQUIPOS E INFRAESTRUCTURA</t>
  </si>
  <si>
    <t>ADMINISTRACIÓN</t>
  </si>
  <si>
    <t>UTILIDAD</t>
  </si>
  <si>
    <t>TOTAL INSTALACIÓN DE EQUIPOS E INFRAESTRUCTURA</t>
  </si>
  <si>
    <t>TOTAL SUMINISTRO E INSTALACIÓN DE EQUIPOS Y ELEMENTOS</t>
  </si>
  <si>
    <t xml:space="preserve">VALOR TOTAL (en letras) </t>
  </si>
  <si>
    <t>Los valores unitarios son a todo costo (costos directos más indirectos).  En el análisis se tuvieron en cuenta los siguientes porcentajes :</t>
  </si>
  <si>
    <t>Administración(A)</t>
  </si>
  <si>
    <t xml:space="preserve">Utilidad  (U)           </t>
  </si>
  <si>
    <t xml:space="preserve">Total AU       </t>
  </si>
  <si>
    <t xml:space="preserve">Nota:  </t>
  </si>
  <si>
    <t>1. El proponente debe considerar e incluir, todas y cada  una de  la especificaciones señaladas en los respectivos ítems, para la elaboración de su oferta.</t>
  </si>
  <si>
    <t>2. Las contribuciones especiales para entidades estatales, que deriven de este contrato serán tasados sobre la mano de obra del componente de infraestructura</t>
  </si>
  <si>
    <t>Suministro e instalación de caja 4x4 metálica</t>
  </si>
  <si>
    <t>Suministro e instalación de puerta peatonal</t>
  </si>
  <si>
    <t>Suministro e instalación de puerta peatonal salida</t>
  </si>
  <si>
    <t>Suministro e instalación de puerta peatonal auxiliar</t>
  </si>
  <si>
    <t>Suministro e instalación de puerta de Acceso sobre infraestructura</t>
  </si>
  <si>
    <t>PUESTA A PUNTO CONTROL DE ACCESO ESTADIO ATANASIO GIRARDOT - ETAPA 2</t>
  </si>
  <si>
    <t>Suministro de lector portátil PDA</t>
  </si>
  <si>
    <t>Instalación de lector portátil PDA</t>
  </si>
  <si>
    <t>Suministro de cable UTP categoría 6A</t>
  </si>
  <si>
    <t>Suministro de cable 3x12 AWG</t>
  </si>
  <si>
    <t>Suministro de coraza metálica de 3/4"</t>
  </si>
  <si>
    <t>Suministro de tubería EMT 1"</t>
  </si>
  <si>
    <t>Suministro de tubería IMC 1"</t>
  </si>
  <si>
    <t>Instalación de cable UTP Cat 6A</t>
  </si>
  <si>
    <t>Instalación de cable 3x12 AWG</t>
  </si>
  <si>
    <t>Instalación de coraza metálica de 3/4"</t>
  </si>
  <si>
    <t>Instalación de tubería EMT 1"</t>
  </si>
  <si>
    <t>Instalación de tubería IMC 1"</t>
  </si>
  <si>
    <t>ELEMENTOS ELÉCTRICOS Y COMPLEMENTARIOS</t>
  </si>
  <si>
    <t>ANEXO DE PRECIOS</t>
  </si>
  <si>
    <t>Instalación de acometida eléctrica AWG N° 10</t>
  </si>
  <si>
    <t>Suministro de acometida eléctrica AWG N°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</si>
</sst>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\ * #,##0_-;\-&quot;$&quot;\ * #,##0_-;_-&quot;$&quot;\ * &quot;-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</font>
    <font>
      <sz val="10"/>
      <name val="Helv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  <xf numFmtId="0" fontId="6" fillId="0" borderId="0"/>
  </cellStyleXfs>
  <cellXfs count="67">
    <xf numFmtId="0" fontId="0" fillId="0" borderId="0" xfId="0"/>
    <xf numFmtId="0" fontId="2" fillId="0" borderId="0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justify" vertical="center" wrapText="1"/>
    </xf>
    <xf numFmtId="0" fontId="3" fillId="0" borderId="0" xfId="2" applyFont="1" applyAlignment="1">
      <alignment horizontal="center" vertical="center" wrapText="1"/>
    </xf>
    <xf numFmtId="42" fontId="3" fillId="0" borderId="0" xfId="3" applyNumberFormat="1" applyFont="1" applyAlignment="1">
      <alignment horizontal="justify" vertical="center" wrapText="1"/>
    </xf>
    <xf numFmtId="42" fontId="3" fillId="0" borderId="0" xfId="3" applyFont="1" applyFill="1" applyAlignment="1">
      <alignment horizontal="justify" vertical="center" wrapText="1"/>
    </xf>
    <xf numFmtId="42" fontId="2" fillId="2" borderId="2" xfId="2" applyNumberFormat="1" applyFont="1" applyFill="1" applyBorder="1" applyAlignment="1">
      <alignment vertical="center" wrapText="1"/>
    </xf>
    <xf numFmtId="42" fontId="2" fillId="2" borderId="3" xfId="2" applyNumberFormat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42" fontId="2" fillId="2" borderId="8" xfId="3" applyNumberFormat="1" applyFont="1" applyFill="1" applyBorder="1" applyAlignment="1">
      <alignment horizontal="center" vertical="center" wrapText="1"/>
    </xf>
    <xf numFmtId="42" fontId="2" fillId="2" borderId="9" xfId="3" applyNumberFormat="1" applyFont="1" applyFill="1" applyBorder="1" applyAlignment="1">
      <alignment horizontal="center" vertical="center" wrapText="1"/>
    </xf>
    <xf numFmtId="42" fontId="2" fillId="0" borderId="0" xfId="3" applyFont="1" applyFill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justify" vertical="center" wrapText="1"/>
    </xf>
    <xf numFmtId="0" fontId="3" fillId="3" borderId="8" xfId="2" applyFont="1" applyFill="1" applyBorder="1" applyAlignment="1">
      <alignment horizontal="center" vertical="center" wrapText="1"/>
    </xf>
    <xf numFmtId="42" fontId="3" fillId="3" borderId="8" xfId="3" applyNumberFormat="1" applyFont="1" applyFill="1" applyBorder="1" applyAlignment="1">
      <alignment horizontal="justify" vertical="center" wrapText="1"/>
    </xf>
    <xf numFmtId="42" fontId="3" fillId="3" borderId="9" xfId="3" applyNumberFormat="1" applyFont="1" applyFill="1" applyBorder="1" applyAlignment="1">
      <alignment horizontal="justify" vertical="center" wrapText="1"/>
    </xf>
    <xf numFmtId="42" fontId="3" fillId="0" borderId="0" xfId="3" applyFont="1" applyFill="1" applyBorder="1" applyAlignment="1">
      <alignment horizontal="justify" vertical="center" wrapText="1"/>
    </xf>
    <xf numFmtId="0" fontId="3" fillId="3" borderId="0" xfId="2" applyFont="1" applyFill="1" applyAlignment="1">
      <alignment horizontal="justify" vertical="center" wrapText="1"/>
    </xf>
    <xf numFmtId="42" fontId="3" fillId="0" borderId="9" xfId="3" applyNumberFormat="1" applyFont="1" applyFill="1" applyBorder="1" applyAlignment="1">
      <alignment horizontal="justify" vertical="center" wrapText="1"/>
    </xf>
    <xf numFmtId="0" fontId="3" fillId="2" borderId="8" xfId="2" applyFont="1" applyFill="1" applyBorder="1" applyAlignment="1">
      <alignment horizontal="center" vertical="center" wrapText="1"/>
    </xf>
    <xf numFmtId="42" fontId="3" fillId="2" borderId="8" xfId="2" applyNumberFormat="1" applyFont="1" applyFill="1" applyBorder="1" applyAlignment="1">
      <alignment horizontal="center" vertical="center" wrapText="1"/>
    </xf>
    <xf numFmtId="42" fontId="3" fillId="2" borderId="9" xfId="3" applyNumberFormat="1" applyFont="1" applyFill="1" applyBorder="1" applyAlignment="1">
      <alignment horizontal="justify" vertical="center" wrapText="1"/>
    </xf>
    <xf numFmtId="0" fontId="4" fillId="3" borderId="8" xfId="2" applyFont="1" applyFill="1" applyBorder="1" applyAlignment="1">
      <alignment horizontal="justify" vertical="center" wrapText="1"/>
    </xf>
    <xf numFmtId="0" fontId="4" fillId="3" borderId="8" xfId="2" applyFont="1" applyFill="1" applyBorder="1" applyAlignment="1">
      <alignment horizontal="center" vertical="center" wrapText="1"/>
    </xf>
    <xf numFmtId="42" fontId="5" fillId="2" borderId="8" xfId="1" applyNumberFormat="1" applyFont="1" applyFill="1" applyBorder="1" applyAlignment="1">
      <alignment horizontal="center" vertical="center" wrapText="1"/>
    </xf>
    <xf numFmtId="42" fontId="2" fillId="2" borderId="9" xfId="3" applyNumberFormat="1" applyFont="1" applyFill="1" applyBorder="1" applyAlignment="1">
      <alignment horizontal="right" vertical="center" wrapText="1"/>
    </xf>
    <xf numFmtId="42" fontId="2" fillId="0" borderId="0" xfId="3" applyFont="1" applyFill="1" applyBorder="1" applyAlignment="1">
      <alignment horizontal="right" vertical="center" wrapText="1"/>
    </xf>
    <xf numFmtId="0" fontId="3" fillId="0" borderId="0" xfId="2" applyFont="1" applyAlignment="1">
      <alignment horizontal="right" vertical="center" wrapText="1"/>
    </xf>
    <xf numFmtId="9" fontId="5" fillId="2" borderId="8" xfId="1" applyFont="1" applyFill="1" applyBorder="1" applyAlignment="1">
      <alignment horizontal="center" vertical="center" wrapText="1"/>
    </xf>
    <xf numFmtId="42" fontId="5" fillId="2" borderId="5" xfId="1" applyNumberFormat="1" applyFont="1" applyFill="1" applyBorder="1" applyAlignment="1">
      <alignment horizontal="center" vertical="center" wrapText="1"/>
    </xf>
    <xf numFmtId="42" fontId="2" fillId="2" borderId="6" xfId="3" applyNumberFormat="1" applyFont="1" applyFill="1" applyBorder="1" applyAlignment="1">
      <alignment horizontal="right" vertical="center" wrapText="1"/>
    </xf>
    <xf numFmtId="42" fontId="4" fillId="3" borderId="8" xfId="3" applyNumberFormat="1" applyFont="1" applyFill="1" applyBorder="1" applyAlignment="1">
      <alignment horizontal="justify" vertical="center" wrapText="1"/>
    </xf>
    <xf numFmtId="0" fontId="3" fillId="0" borderId="7" xfId="2" applyFont="1" applyFill="1" applyBorder="1" applyAlignment="1">
      <alignment horizontal="center" vertical="center" wrapText="1"/>
    </xf>
    <xf numFmtId="10" fontId="3" fillId="0" borderId="0" xfId="1" applyNumberFormat="1" applyFont="1" applyFill="1" applyBorder="1" applyAlignment="1">
      <alignment horizontal="justify" vertical="center" wrapText="1"/>
    </xf>
    <xf numFmtId="42" fontId="5" fillId="2" borderId="8" xfId="0" applyNumberFormat="1" applyFont="1" applyFill="1" applyBorder="1" applyAlignment="1">
      <alignment vertical="center" wrapText="1"/>
    </xf>
    <xf numFmtId="42" fontId="5" fillId="2" borderId="5" xfId="0" applyNumberFormat="1" applyFont="1" applyFill="1" applyBorder="1" applyAlignment="1">
      <alignment vertical="center" wrapText="1"/>
    </xf>
    <xf numFmtId="42" fontId="2" fillId="2" borderId="6" xfId="3" applyNumberFormat="1" applyFont="1" applyFill="1" applyBorder="1" applyAlignment="1">
      <alignment horizontal="center" vertical="center" wrapText="1"/>
    </xf>
    <xf numFmtId="42" fontId="2" fillId="2" borderId="12" xfId="3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wrapText="1"/>
    </xf>
    <xf numFmtId="42" fontId="8" fillId="0" borderId="0" xfId="0" applyNumberFormat="1" applyFont="1" applyAlignment="1">
      <alignment wrapText="1"/>
    </xf>
    <xf numFmtId="0" fontId="8" fillId="0" borderId="0" xfId="0" applyFont="1" applyFill="1" applyAlignment="1">
      <alignment wrapText="1"/>
    </xf>
    <xf numFmtId="0" fontId="4" fillId="0" borderId="0" xfId="4" applyFont="1" applyFill="1" applyAlignment="1" applyProtection="1">
      <alignment horizontal="left" vertical="top" wrapText="1"/>
      <protection locked="0"/>
    </xf>
    <xf numFmtId="9" fontId="9" fillId="0" borderId="0" xfId="0" applyNumberFormat="1" applyFont="1" applyAlignment="1">
      <alignment wrapText="1"/>
    </xf>
    <xf numFmtId="0" fontId="4" fillId="0" borderId="0" xfId="4" applyFont="1" applyFill="1" applyBorder="1" applyAlignment="1" applyProtection="1">
      <alignment horizontal="center" vertical="top" wrapText="1"/>
      <protection locked="0"/>
    </xf>
    <xf numFmtId="49" fontId="10" fillId="0" borderId="0" xfId="4" applyNumberFormat="1" applyFont="1" applyFill="1" applyBorder="1" applyAlignment="1" applyProtection="1">
      <alignment horizontal="center" vertical="top" wrapText="1"/>
      <protection locked="0"/>
    </xf>
    <xf numFmtId="0" fontId="7" fillId="0" borderId="0" xfId="4" applyFont="1" applyFill="1" applyBorder="1" applyAlignment="1" applyProtection="1">
      <alignment horizontal="left" vertical="top"/>
      <protection locked="0"/>
    </xf>
    <xf numFmtId="49" fontId="10" fillId="0" borderId="0" xfId="4" applyNumberFormat="1" applyFont="1" applyFill="1" applyBorder="1" applyAlignment="1" applyProtection="1">
      <alignment horizontal="center" vertical="top"/>
      <protection locked="0"/>
    </xf>
    <xf numFmtId="0" fontId="4" fillId="0" borderId="0" xfId="4" applyFont="1" applyFill="1" applyBorder="1" applyAlignment="1" applyProtection="1">
      <alignment horizontal="left" vertical="top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0" borderId="0" xfId="4" applyFont="1" applyFill="1" applyBorder="1" applyAlignment="1" applyProtection="1">
      <alignment horizontal="left" vertical="top" wrapText="1"/>
      <protection locked="0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0" xfId="4" applyFont="1" applyFill="1" applyAlignment="1" applyProtection="1">
      <alignment horizontal="left" vertical="top"/>
      <protection locked="0"/>
    </xf>
    <xf numFmtId="0" fontId="4" fillId="0" borderId="0" xfId="4" applyFont="1" applyFill="1" applyAlignment="1" applyProtection="1">
      <alignment horizontal="left" vertical="top" wrapText="1"/>
      <protection locked="0"/>
    </xf>
  </cellXfs>
  <cellStyles count="5">
    <cellStyle name="Moneda [0] 2" xfId="3"/>
    <cellStyle name="Normal" xfId="0" builtinId="0"/>
    <cellStyle name="Normal 7" xfId="2"/>
    <cellStyle name="Normal_Formulario Cantidad obra - mayo20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topLeftCell="A13" zoomScale="130" zoomScaleNormal="130" workbookViewId="0">
      <selection activeCell="B18" sqref="B18"/>
    </sheetView>
  </sheetViews>
  <sheetFormatPr baseColWidth="10" defaultRowHeight="12.75" outlineLevelRow="1" x14ac:dyDescent="0.25"/>
  <cols>
    <col min="1" max="1" width="6" style="3" bestFit="1" customWidth="1"/>
    <col min="2" max="2" width="54.5703125" style="2" customWidth="1"/>
    <col min="3" max="3" width="5.140625" style="3" bestFit="1" customWidth="1"/>
    <col min="4" max="4" width="5.85546875" style="3" bestFit="1" customWidth="1"/>
    <col min="5" max="5" width="15.5703125" style="4" bestFit="1" customWidth="1"/>
    <col min="6" max="6" width="17.140625" style="4" bestFit="1" customWidth="1"/>
    <col min="7" max="7" width="6.28515625" style="5" customWidth="1"/>
    <col min="8" max="16384" width="11.42578125" style="2"/>
  </cols>
  <sheetData>
    <row r="1" spans="1:10" x14ac:dyDescent="0.25">
      <c r="A1" s="53" t="s">
        <v>83</v>
      </c>
      <c r="B1" s="54"/>
      <c r="C1" s="54"/>
      <c r="D1" s="54"/>
      <c r="E1" s="54"/>
      <c r="F1" s="55"/>
      <c r="G1" s="1"/>
    </row>
    <row r="2" spans="1:10" ht="13.5" thickBot="1" x14ac:dyDescent="0.3">
      <c r="A2" s="56" t="s">
        <v>69</v>
      </c>
      <c r="B2" s="57"/>
      <c r="C2" s="57"/>
      <c r="D2" s="57"/>
      <c r="E2" s="57"/>
      <c r="F2" s="58"/>
      <c r="G2" s="1"/>
    </row>
    <row r="3" spans="1:10" ht="13.5" thickBot="1" x14ac:dyDescent="0.3"/>
    <row r="4" spans="1:10" s="3" customFormat="1" ht="12.75" customHeight="1" x14ac:dyDescent="0.25">
      <c r="A4" s="53" t="s">
        <v>0</v>
      </c>
      <c r="B4" s="54"/>
      <c r="C4" s="54"/>
      <c r="D4" s="54"/>
      <c r="E4" s="6"/>
      <c r="F4" s="7"/>
      <c r="G4" s="8"/>
    </row>
    <row r="5" spans="1:10" s="3" customFormat="1" x14ac:dyDescent="0.25">
      <c r="A5" s="9" t="s">
        <v>1</v>
      </c>
      <c r="B5" s="10" t="s">
        <v>2</v>
      </c>
      <c r="C5" s="10" t="s">
        <v>3</v>
      </c>
      <c r="D5" s="10" t="s">
        <v>4</v>
      </c>
      <c r="E5" s="11" t="s">
        <v>5</v>
      </c>
      <c r="F5" s="12" t="s">
        <v>6</v>
      </c>
      <c r="G5" s="13"/>
    </row>
    <row r="6" spans="1:10" s="3" customFormat="1" x14ac:dyDescent="0.25">
      <c r="A6" s="9"/>
      <c r="B6" s="10" t="s">
        <v>7</v>
      </c>
      <c r="C6" s="10"/>
      <c r="D6" s="10"/>
      <c r="E6" s="11"/>
      <c r="F6" s="12"/>
      <c r="G6" s="13"/>
    </row>
    <row r="7" spans="1:10" s="20" customFormat="1" outlineLevel="1" x14ac:dyDescent="0.25">
      <c r="A7" s="14">
        <v>1</v>
      </c>
      <c r="B7" s="15" t="s">
        <v>8</v>
      </c>
      <c r="C7" s="16" t="s">
        <v>3</v>
      </c>
      <c r="D7" s="16">
        <v>55</v>
      </c>
      <c r="E7" s="17"/>
      <c r="F7" s="18">
        <f t="shared" ref="F7:F10" si="0">+E7*D7</f>
        <v>0</v>
      </c>
      <c r="G7" s="19"/>
    </row>
    <row r="8" spans="1:10" s="20" customFormat="1" outlineLevel="1" x14ac:dyDescent="0.25">
      <c r="A8" s="14">
        <f>A7+1</f>
        <v>2</v>
      </c>
      <c r="B8" s="15" t="s">
        <v>70</v>
      </c>
      <c r="C8" s="16" t="s">
        <v>3</v>
      </c>
      <c r="D8" s="16">
        <v>4</v>
      </c>
      <c r="E8" s="17"/>
      <c r="F8" s="18">
        <f t="shared" si="0"/>
        <v>0</v>
      </c>
      <c r="G8" s="19"/>
    </row>
    <row r="9" spans="1:10" s="20" customFormat="1" outlineLevel="1" x14ac:dyDescent="0.25">
      <c r="A9" s="14">
        <f t="shared" ref="A9:A10" si="1">A8+1</f>
        <v>3</v>
      </c>
      <c r="B9" s="15" t="s">
        <v>9</v>
      </c>
      <c r="C9" s="16" t="s">
        <v>3</v>
      </c>
      <c r="D9" s="16">
        <v>19</v>
      </c>
      <c r="E9" s="17"/>
      <c r="F9" s="21">
        <f t="shared" si="0"/>
        <v>0</v>
      </c>
      <c r="G9" s="19"/>
    </row>
    <row r="10" spans="1:10" s="20" customFormat="1" outlineLevel="1" x14ac:dyDescent="0.25">
      <c r="A10" s="14">
        <f t="shared" si="1"/>
        <v>4</v>
      </c>
      <c r="B10" s="15" t="s">
        <v>10</v>
      </c>
      <c r="C10" s="16" t="s">
        <v>3</v>
      </c>
      <c r="D10" s="16">
        <v>55</v>
      </c>
      <c r="E10" s="17"/>
      <c r="F10" s="18">
        <f t="shared" si="0"/>
        <v>0</v>
      </c>
      <c r="G10" s="19"/>
    </row>
    <row r="11" spans="1:10" x14ac:dyDescent="0.25">
      <c r="A11" s="9"/>
      <c r="B11" s="10" t="s">
        <v>11</v>
      </c>
      <c r="C11" s="22"/>
      <c r="D11" s="22"/>
      <c r="E11" s="23"/>
      <c r="F11" s="24"/>
      <c r="G11" s="19"/>
    </row>
    <row r="12" spans="1:10" s="20" customFormat="1" outlineLevel="1" x14ac:dyDescent="0.25">
      <c r="A12" s="14">
        <v>1</v>
      </c>
      <c r="B12" s="15" t="s">
        <v>12</v>
      </c>
      <c r="C12" s="16" t="s">
        <v>3</v>
      </c>
      <c r="D12" s="16">
        <v>2</v>
      </c>
      <c r="E12" s="17"/>
      <c r="F12" s="18">
        <f t="shared" ref="F12:F23" si="2">+E12*D12</f>
        <v>0</v>
      </c>
      <c r="G12" s="19"/>
      <c r="H12" s="59"/>
      <c r="I12" s="59"/>
      <c r="J12" s="59"/>
    </row>
    <row r="13" spans="1:10" x14ac:dyDescent="0.25">
      <c r="A13" s="9"/>
      <c r="B13" s="10" t="s">
        <v>13</v>
      </c>
      <c r="C13" s="22"/>
      <c r="D13" s="22"/>
      <c r="E13" s="23"/>
      <c r="F13" s="24"/>
      <c r="G13" s="19"/>
    </row>
    <row r="14" spans="1:10" s="20" customFormat="1" outlineLevel="1" x14ac:dyDescent="0.25">
      <c r="A14" s="14">
        <v>1</v>
      </c>
      <c r="B14" s="15" t="s">
        <v>14</v>
      </c>
      <c r="C14" s="16" t="s">
        <v>3</v>
      </c>
      <c r="D14" s="16">
        <v>2</v>
      </c>
      <c r="E14" s="17"/>
      <c r="F14" s="18">
        <f t="shared" si="2"/>
        <v>0</v>
      </c>
      <c r="G14" s="19"/>
    </row>
    <row r="15" spans="1:10" s="20" customFormat="1" outlineLevel="1" x14ac:dyDescent="0.25">
      <c r="A15" s="14">
        <f>A14+1</f>
        <v>2</v>
      </c>
      <c r="B15" s="25" t="s">
        <v>15</v>
      </c>
      <c r="C15" s="26" t="s">
        <v>3</v>
      </c>
      <c r="D15" s="26">
        <v>2</v>
      </c>
      <c r="E15" s="17"/>
      <c r="F15" s="18">
        <f t="shared" si="2"/>
        <v>0</v>
      </c>
      <c r="G15" s="19"/>
    </row>
    <row r="16" spans="1:10" s="20" customFormat="1" outlineLevel="1" x14ac:dyDescent="0.25">
      <c r="A16" s="14">
        <f>A15+1</f>
        <v>3</v>
      </c>
      <c r="B16" s="25" t="s">
        <v>16</v>
      </c>
      <c r="C16" s="26" t="s">
        <v>3</v>
      </c>
      <c r="D16" s="26">
        <v>2</v>
      </c>
      <c r="E16" s="17"/>
      <c r="F16" s="18">
        <f t="shared" si="2"/>
        <v>0</v>
      </c>
      <c r="G16" s="19"/>
    </row>
    <row r="17" spans="1:7" x14ac:dyDescent="0.25">
      <c r="A17" s="9"/>
      <c r="B17" s="10" t="s">
        <v>19</v>
      </c>
      <c r="C17" s="22"/>
      <c r="D17" s="22"/>
      <c r="E17" s="23"/>
      <c r="F17" s="24"/>
      <c r="G17" s="19"/>
    </row>
    <row r="18" spans="1:7" s="20" customFormat="1" outlineLevel="1" x14ac:dyDescent="0.25">
      <c r="A18" s="14">
        <v>1</v>
      </c>
      <c r="B18" s="25" t="s">
        <v>20</v>
      </c>
      <c r="C18" s="26" t="s">
        <v>21</v>
      </c>
      <c r="D18" s="26">
        <v>1</v>
      </c>
      <c r="E18" s="17"/>
      <c r="F18" s="18">
        <f t="shared" si="2"/>
        <v>0</v>
      </c>
      <c r="G18" s="19"/>
    </row>
    <row r="19" spans="1:7" x14ac:dyDescent="0.25">
      <c r="A19" s="9"/>
      <c r="B19" s="10" t="s">
        <v>22</v>
      </c>
      <c r="C19" s="22"/>
      <c r="D19" s="22"/>
      <c r="E19" s="23"/>
      <c r="F19" s="24"/>
      <c r="G19" s="19"/>
    </row>
    <row r="20" spans="1:7" s="20" customFormat="1" outlineLevel="1" x14ac:dyDescent="0.25">
      <c r="A20" s="14">
        <v>1</v>
      </c>
      <c r="B20" s="25" t="s">
        <v>23</v>
      </c>
      <c r="C20" s="26" t="s">
        <v>3</v>
      </c>
      <c r="D20" s="26">
        <v>1</v>
      </c>
      <c r="E20" s="17"/>
      <c r="F20" s="21">
        <f t="shared" si="2"/>
        <v>0</v>
      </c>
      <c r="G20" s="19"/>
    </row>
    <row r="21" spans="1:7" s="20" customFormat="1" outlineLevel="1" x14ac:dyDescent="0.25">
      <c r="A21" s="14">
        <v>2</v>
      </c>
      <c r="B21" s="25" t="s">
        <v>24</v>
      </c>
      <c r="C21" s="26" t="s">
        <v>3</v>
      </c>
      <c r="D21" s="26">
        <v>59</v>
      </c>
      <c r="E21" s="17"/>
      <c r="F21" s="21">
        <f t="shared" si="2"/>
        <v>0</v>
      </c>
      <c r="G21" s="19"/>
    </row>
    <row r="22" spans="1:7" x14ac:dyDescent="0.25">
      <c r="A22" s="9"/>
      <c r="B22" s="10" t="s">
        <v>25</v>
      </c>
      <c r="C22" s="22"/>
      <c r="D22" s="22"/>
      <c r="E22" s="23"/>
      <c r="F22" s="24"/>
      <c r="G22" s="19"/>
    </row>
    <row r="23" spans="1:7" s="20" customFormat="1" outlineLevel="1" x14ac:dyDescent="0.25">
      <c r="A23" s="14">
        <v>1</v>
      </c>
      <c r="B23" s="15" t="s">
        <v>26</v>
      </c>
      <c r="C23" s="16" t="s">
        <v>21</v>
      </c>
      <c r="D23" s="16">
        <v>1</v>
      </c>
      <c r="E23" s="17"/>
      <c r="F23" s="18">
        <f t="shared" si="2"/>
        <v>0</v>
      </c>
      <c r="G23" s="19"/>
    </row>
    <row r="24" spans="1:7" x14ac:dyDescent="0.25">
      <c r="A24" s="9"/>
      <c r="B24" s="10" t="s">
        <v>82</v>
      </c>
      <c r="C24" s="22"/>
      <c r="D24" s="22"/>
      <c r="E24" s="23"/>
      <c r="F24" s="24"/>
      <c r="G24" s="19"/>
    </row>
    <row r="25" spans="1:7" s="20" customFormat="1" outlineLevel="1" x14ac:dyDescent="0.25">
      <c r="A25" s="35">
        <v>1</v>
      </c>
      <c r="B25" s="25" t="s">
        <v>72</v>
      </c>
      <c r="C25" s="26" t="s">
        <v>17</v>
      </c>
      <c r="D25" s="26">
        <v>5500</v>
      </c>
      <c r="E25" s="17"/>
      <c r="F25" s="18"/>
      <c r="G25" s="19"/>
    </row>
    <row r="26" spans="1:7" s="20" customFormat="1" outlineLevel="1" x14ac:dyDescent="0.25">
      <c r="A26" s="14">
        <f>A25+1</f>
        <v>2</v>
      </c>
      <c r="B26" s="25" t="s">
        <v>73</v>
      </c>
      <c r="C26" s="26" t="s">
        <v>17</v>
      </c>
      <c r="D26" s="26">
        <v>600</v>
      </c>
      <c r="E26" s="17"/>
      <c r="F26" s="18"/>
      <c r="G26" s="19"/>
    </row>
    <row r="27" spans="1:7" s="20" customFormat="1" outlineLevel="1" x14ac:dyDescent="0.25">
      <c r="A27" s="14">
        <f t="shared" ref="A27:A30" si="3">A26+1</f>
        <v>3</v>
      </c>
      <c r="B27" s="25" t="s">
        <v>74</v>
      </c>
      <c r="C27" s="26" t="s">
        <v>17</v>
      </c>
      <c r="D27" s="26">
        <v>60</v>
      </c>
      <c r="E27" s="17"/>
      <c r="F27" s="18"/>
      <c r="G27" s="19"/>
    </row>
    <row r="28" spans="1:7" s="20" customFormat="1" outlineLevel="1" x14ac:dyDescent="0.25">
      <c r="A28" s="14">
        <f t="shared" si="3"/>
        <v>4</v>
      </c>
      <c r="B28" s="25" t="s">
        <v>75</v>
      </c>
      <c r="C28" s="26" t="s">
        <v>17</v>
      </c>
      <c r="D28" s="26">
        <v>950</v>
      </c>
      <c r="E28" s="17"/>
      <c r="F28" s="18"/>
      <c r="G28" s="19"/>
    </row>
    <row r="29" spans="1:7" s="20" customFormat="1" outlineLevel="1" x14ac:dyDescent="0.25">
      <c r="A29" s="14">
        <f t="shared" si="3"/>
        <v>5</v>
      </c>
      <c r="B29" s="25" t="s">
        <v>76</v>
      </c>
      <c r="C29" s="26" t="s">
        <v>17</v>
      </c>
      <c r="D29" s="26">
        <v>50</v>
      </c>
      <c r="E29" s="17"/>
      <c r="F29" s="18"/>
      <c r="G29" s="19"/>
    </row>
    <row r="30" spans="1:7" s="20" customFormat="1" outlineLevel="1" x14ac:dyDescent="0.25">
      <c r="A30" s="14">
        <f t="shared" si="3"/>
        <v>6</v>
      </c>
      <c r="B30" s="25" t="s">
        <v>85</v>
      </c>
      <c r="C30" s="26" t="s">
        <v>17</v>
      </c>
      <c r="D30" s="26">
        <v>5400</v>
      </c>
      <c r="E30" s="17"/>
      <c r="F30" s="18"/>
      <c r="G30" s="19"/>
    </row>
    <row r="31" spans="1:7" s="30" customFormat="1" x14ac:dyDescent="0.25">
      <c r="A31" s="60" t="s">
        <v>27</v>
      </c>
      <c r="B31" s="61"/>
      <c r="C31" s="61"/>
      <c r="D31" s="61"/>
      <c r="E31" s="27"/>
      <c r="F31" s="28">
        <f>SUM(F7:F30)</f>
        <v>0</v>
      </c>
      <c r="G31" s="29"/>
    </row>
    <row r="32" spans="1:7" s="30" customFormat="1" x14ac:dyDescent="0.25">
      <c r="A32" s="60" t="s">
        <v>28</v>
      </c>
      <c r="B32" s="61"/>
      <c r="C32" s="61"/>
      <c r="D32" s="61"/>
      <c r="E32" s="31">
        <v>0.19</v>
      </c>
      <c r="F32" s="28">
        <f>ROUND(F31*19%,0)</f>
        <v>0</v>
      </c>
      <c r="G32" s="29"/>
    </row>
    <row r="33" spans="1:7" s="30" customFormat="1" ht="13.5" thickBot="1" x14ac:dyDescent="0.3">
      <c r="A33" s="51" t="s">
        <v>29</v>
      </c>
      <c r="B33" s="52"/>
      <c r="C33" s="52"/>
      <c r="D33" s="52"/>
      <c r="E33" s="32"/>
      <c r="F33" s="33">
        <f>+F31+F32</f>
        <v>0</v>
      </c>
      <c r="G33" s="29"/>
    </row>
    <row r="34" spans="1:7" ht="13.5" thickBot="1" x14ac:dyDescent="0.3"/>
    <row r="35" spans="1:7" s="3" customFormat="1" x14ac:dyDescent="0.25">
      <c r="A35" s="53" t="s">
        <v>30</v>
      </c>
      <c r="B35" s="54"/>
      <c r="C35" s="54"/>
      <c r="D35" s="54"/>
      <c r="E35" s="6"/>
      <c r="F35" s="7"/>
      <c r="G35" s="8"/>
    </row>
    <row r="36" spans="1:7" s="3" customFormat="1" x14ac:dyDescent="0.25">
      <c r="A36" s="9" t="s">
        <v>1</v>
      </c>
      <c r="B36" s="10" t="s">
        <v>2</v>
      </c>
      <c r="C36" s="10" t="s">
        <v>3</v>
      </c>
      <c r="D36" s="10" t="s">
        <v>4</v>
      </c>
      <c r="E36" s="11" t="s">
        <v>5</v>
      </c>
      <c r="F36" s="12" t="s">
        <v>6</v>
      </c>
      <c r="G36" s="13"/>
    </row>
    <row r="37" spans="1:7" s="3" customFormat="1" x14ac:dyDescent="0.25">
      <c r="A37" s="9"/>
      <c r="B37" s="10" t="s">
        <v>7</v>
      </c>
      <c r="C37" s="10"/>
      <c r="D37" s="10"/>
      <c r="E37" s="11"/>
      <c r="F37" s="12"/>
      <c r="G37" s="13"/>
    </row>
    <row r="38" spans="1:7" s="20" customFormat="1" outlineLevel="1" x14ac:dyDescent="0.25">
      <c r="A38" s="14">
        <v>1</v>
      </c>
      <c r="B38" s="15" t="s">
        <v>31</v>
      </c>
      <c r="C38" s="16" t="s">
        <v>3</v>
      </c>
      <c r="D38" s="16">
        <v>55</v>
      </c>
      <c r="E38" s="34"/>
      <c r="F38" s="18">
        <f>+E38*D38</f>
        <v>0</v>
      </c>
      <c r="G38" s="19"/>
    </row>
    <row r="39" spans="1:7" s="20" customFormat="1" outlineLevel="1" x14ac:dyDescent="0.25">
      <c r="A39" s="14">
        <f>A38+1</f>
        <v>2</v>
      </c>
      <c r="B39" s="15" t="s">
        <v>71</v>
      </c>
      <c r="C39" s="16" t="s">
        <v>3</v>
      </c>
      <c r="D39" s="16">
        <v>4</v>
      </c>
      <c r="E39" s="34"/>
      <c r="F39" s="18">
        <f t="shared" ref="F39:F42" si="4">+E39*D39</f>
        <v>0</v>
      </c>
      <c r="G39" s="19"/>
    </row>
    <row r="40" spans="1:7" s="20" customFormat="1" outlineLevel="1" x14ac:dyDescent="0.25">
      <c r="A40" s="14">
        <f t="shared" ref="A40:A42" si="5">A39+1</f>
        <v>3</v>
      </c>
      <c r="B40" s="15" t="s">
        <v>32</v>
      </c>
      <c r="C40" s="16" t="s">
        <v>3</v>
      </c>
      <c r="D40" s="16">
        <v>19</v>
      </c>
      <c r="E40" s="34"/>
      <c r="F40" s="18">
        <f t="shared" si="4"/>
        <v>0</v>
      </c>
      <c r="G40" s="19"/>
    </row>
    <row r="41" spans="1:7" s="20" customFormat="1" outlineLevel="1" x14ac:dyDescent="0.25">
      <c r="A41" s="14">
        <f t="shared" si="5"/>
        <v>4</v>
      </c>
      <c r="B41" s="15" t="s">
        <v>33</v>
      </c>
      <c r="C41" s="16" t="s">
        <v>3</v>
      </c>
      <c r="D41" s="16">
        <v>55</v>
      </c>
      <c r="E41" s="34"/>
      <c r="F41" s="18">
        <f t="shared" si="4"/>
        <v>0</v>
      </c>
      <c r="G41" s="19"/>
    </row>
    <row r="42" spans="1:7" s="20" customFormat="1" outlineLevel="1" x14ac:dyDescent="0.25">
      <c r="A42" s="14">
        <f t="shared" si="5"/>
        <v>5</v>
      </c>
      <c r="B42" s="15" t="s">
        <v>34</v>
      </c>
      <c r="C42" s="16" t="s">
        <v>3</v>
      </c>
      <c r="D42" s="16">
        <v>55</v>
      </c>
      <c r="E42" s="34"/>
      <c r="F42" s="18">
        <f t="shared" si="4"/>
        <v>0</v>
      </c>
      <c r="G42" s="19"/>
    </row>
    <row r="43" spans="1:7" x14ac:dyDescent="0.25">
      <c r="A43" s="9"/>
      <c r="B43" s="10" t="s">
        <v>13</v>
      </c>
      <c r="C43" s="22"/>
      <c r="D43" s="22"/>
      <c r="E43" s="23"/>
      <c r="F43" s="24"/>
      <c r="G43" s="19"/>
    </row>
    <row r="44" spans="1:7" s="20" customFormat="1" outlineLevel="1" x14ac:dyDescent="0.25">
      <c r="A44" s="14">
        <v>1</v>
      </c>
      <c r="B44" s="25" t="s">
        <v>35</v>
      </c>
      <c r="C44" s="26" t="s">
        <v>3</v>
      </c>
      <c r="D44" s="26">
        <v>2</v>
      </c>
      <c r="E44" s="34"/>
      <c r="F44" s="18">
        <f t="shared" ref="F44:F46" si="6">+E44*D44</f>
        <v>0</v>
      </c>
      <c r="G44" s="19"/>
    </row>
    <row r="45" spans="1:7" s="20" customFormat="1" outlineLevel="1" x14ac:dyDescent="0.25">
      <c r="A45" s="14">
        <v>2</v>
      </c>
      <c r="B45" s="25" t="s">
        <v>36</v>
      </c>
      <c r="C45" s="26" t="s">
        <v>3</v>
      </c>
      <c r="D45" s="26">
        <v>2</v>
      </c>
      <c r="E45" s="34"/>
      <c r="F45" s="18">
        <f t="shared" si="6"/>
        <v>0</v>
      </c>
      <c r="G45" s="19"/>
    </row>
    <row r="46" spans="1:7" s="20" customFormat="1" outlineLevel="1" x14ac:dyDescent="0.25">
      <c r="A46" s="14">
        <v>3</v>
      </c>
      <c r="B46" s="25" t="s">
        <v>37</v>
      </c>
      <c r="C46" s="26" t="s">
        <v>3</v>
      </c>
      <c r="D46" s="26">
        <v>2</v>
      </c>
      <c r="E46" s="34"/>
      <c r="F46" s="18">
        <f t="shared" si="6"/>
        <v>0</v>
      </c>
      <c r="G46" s="19"/>
    </row>
    <row r="47" spans="1:7" x14ac:dyDescent="0.25">
      <c r="A47" s="9"/>
      <c r="B47" s="10" t="s">
        <v>38</v>
      </c>
      <c r="C47" s="22"/>
      <c r="D47" s="22"/>
      <c r="E47" s="23"/>
      <c r="F47" s="24"/>
      <c r="G47" s="19"/>
    </row>
    <row r="48" spans="1:7" s="20" customFormat="1" outlineLevel="1" x14ac:dyDescent="0.25">
      <c r="A48" s="35">
        <v>1</v>
      </c>
      <c r="B48" s="25" t="s">
        <v>77</v>
      </c>
      <c r="C48" s="26" t="s">
        <v>17</v>
      </c>
      <c r="D48" s="26">
        <v>5500</v>
      </c>
      <c r="E48" s="34"/>
      <c r="F48" s="18">
        <f t="shared" ref="F48:F56" si="7">+E48*D48</f>
        <v>0</v>
      </c>
      <c r="G48" s="19"/>
    </row>
    <row r="49" spans="1:7" s="20" customFormat="1" outlineLevel="1" x14ac:dyDescent="0.25">
      <c r="A49" s="35">
        <f>A48+1</f>
        <v>2</v>
      </c>
      <c r="B49" s="25" t="s">
        <v>39</v>
      </c>
      <c r="C49" s="26" t="s">
        <v>17</v>
      </c>
      <c r="D49" s="26">
        <v>800</v>
      </c>
      <c r="E49" s="34"/>
      <c r="F49" s="18">
        <f t="shared" si="7"/>
        <v>0</v>
      </c>
      <c r="G49" s="19"/>
    </row>
    <row r="50" spans="1:7" s="20" customFormat="1" outlineLevel="1" x14ac:dyDescent="0.25">
      <c r="A50" s="14">
        <f t="shared" ref="A50:A56" si="8">A49+1</f>
        <v>3</v>
      </c>
      <c r="B50" s="25" t="s">
        <v>78</v>
      </c>
      <c r="C50" s="26" t="s">
        <v>17</v>
      </c>
      <c r="D50" s="26">
        <v>600</v>
      </c>
      <c r="E50" s="34"/>
      <c r="F50" s="18">
        <f t="shared" si="7"/>
        <v>0</v>
      </c>
      <c r="G50" s="19"/>
    </row>
    <row r="51" spans="1:7" s="20" customFormat="1" outlineLevel="1" x14ac:dyDescent="0.25">
      <c r="A51" s="14">
        <f t="shared" si="8"/>
        <v>4</v>
      </c>
      <c r="B51" s="25" t="s">
        <v>79</v>
      </c>
      <c r="C51" s="26" t="s">
        <v>17</v>
      </c>
      <c r="D51" s="26">
        <v>60</v>
      </c>
      <c r="E51" s="34"/>
      <c r="F51" s="18">
        <f t="shared" si="7"/>
        <v>0</v>
      </c>
      <c r="G51" s="19"/>
    </row>
    <row r="52" spans="1:7" s="20" customFormat="1" outlineLevel="1" x14ac:dyDescent="0.25">
      <c r="A52" s="14">
        <f t="shared" si="8"/>
        <v>5</v>
      </c>
      <c r="B52" s="25" t="s">
        <v>80</v>
      </c>
      <c r="C52" s="26" t="s">
        <v>17</v>
      </c>
      <c r="D52" s="26">
        <v>950</v>
      </c>
      <c r="E52" s="34"/>
      <c r="F52" s="18">
        <f t="shared" si="7"/>
        <v>0</v>
      </c>
      <c r="G52" s="19"/>
    </row>
    <row r="53" spans="1:7" s="20" customFormat="1" outlineLevel="1" x14ac:dyDescent="0.25">
      <c r="A53" s="14">
        <f t="shared" si="8"/>
        <v>6</v>
      </c>
      <c r="B53" s="25" t="s">
        <v>64</v>
      </c>
      <c r="C53" s="26" t="s">
        <v>3</v>
      </c>
      <c r="D53" s="26">
        <v>150</v>
      </c>
      <c r="E53" s="34"/>
      <c r="F53" s="18">
        <f t="shared" si="7"/>
        <v>0</v>
      </c>
      <c r="G53" s="19"/>
    </row>
    <row r="54" spans="1:7" s="20" customFormat="1" outlineLevel="1" x14ac:dyDescent="0.25">
      <c r="A54" s="14">
        <f t="shared" si="8"/>
        <v>7</v>
      </c>
      <c r="B54" s="25" t="s">
        <v>81</v>
      </c>
      <c r="C54" s="26" t="s">
        <v>17</v>
      </c>
      <c r="D54" s="26">
        <v>50</v>
      </c>
      <c r="E54" s="34"/>
      <c r="F54" s="18">
        <f t="shared" si="7"/>
        <v>0</v>
      </c>
      <c r="G54" s="19"/>
    </row>
    <row r="55" spans="1:7" s="20" customFormat="1" outlineLevel="1" x14ac:dyDescent="0.25">
      <c r="A55" s="14">
        <f t="shared" si="8"/>
        <v>8</v>
      </c>
      <c r="B55" s="25" t="s">
        <v>40</v>
      </c>
      <c r="C55" s="26" t="s">
        <v>3</v>
      </c>
      <c r="D55" s="26">
        <v>1</v>
      </c>
      <c r="E55" s="34"/>
      <c r="F55" s="18">
        <f t="shared" si="7"/>
        <v>0</v>
      </c>
      <c r="G55" s="19"/>
    </row>
    <row r="56" spans="1:7" s="20" customFormat="1" outlineLevel="1" x14ac:dyDescent="0.25">
      <c r="A56" s="14">
        <f t="shared" si="8"/>
        <v>9</v>
      </c>
      <c r="B56" s="25" t="s">
        <v>84</v>
      </c>
      <c r="C56" s="26" t="s">
        <v>17</v>
      </c>
      <c r="D56" s="26">
        <v>5400</v>
      </c>
      <c r="E56" s="34"/>
      <c r="F56" s="18">
        <f t="shared" si="7"/>
        <v>0</v>
      </c>
      <c r="G56" s="19"/>
    </row>
    <row r="57" spans="1:7" x14ac:dyDescent="0.25">
      <c r="A57" s="9"/>
      <c r="B57" s="10" t="s">
        <v>18</v>
      </c>
      <c r="C57" s="22"/>
      <c r="D57" s="22"/>
      <c r="E57" s="23"/>
      <c r="F57" s="24"/>
      <c r="G57" s="19"/>
    </row>
    <row r="58" spans="1:7" s="20" customFormat="1" outlineLevel="1" x14ac:dyDescent="0.25">
      <c r="A58" s="14">
        <v>1</v>
      </c>
      <c r="B58" s="25" t="s">
        <v>41</v>
      </c>
      <c r="C58" s="26" t="s">
        <v>3</v>
      </c>
      <c r="D58" s="26">
        <v>32</v>
      </c>
      <c r="E58" s="34"/>
      <c r="F58" s="18">
        <f t="shared" ref="F58:F71" si="9">+E58*D58</f>
        <v>0</v>
      </c>
      <c r="G58" s="19"/>
    </row>
    <row r="59" spans="1:7" s="20" customFormat="1" outlineLevel="1" x14ac:dyDescent="0.25">
      <c r="A59" s="14">
        <f>A58+1</f>
        <v>2</v>
      </c>
      <c r="B59" s="25" t="s">
        <v>42</v>
      </c>
      <c r="C59" s="26" t="s">
        <v>3</v>
      </c>
      <c r="D59" s="26">
        <v>2</v>
      </c>
      <c r="E59" s="34"/>
      <c r="F59" s="18">
        <f t="shared" si="9"/>
        <v>0</v>
      </c>
      <c r="G59" s="36"/>
    </row>
    <row r="60" spans="1:7" s="20" customFormat="1" outlineLevel="1" x14ac:dyDescent="0.25">
      <c r="A60" s="14">
        <f t="shared" ref="A60:A71" si="10">A59+1</f>
        <v>3</v>
      </c>
      <c r="B60" s="25" t="s">
        <v>43</v>
      </c>
      <c r="C60" s="26" t="s">
        <v>3</v>
      </c>
      <c r="D60" s="26">
        <v>6</v>
      </c>
      <c r="E60" s="34"/>
      <c r="F60" s="18">
        <f t="shared" si="9"/>
        <v>0</v>
      </c>
      <c r="G60" s="36"/>
    </row>
    <row r="61" spans="1:7" s="20" customFormat="1" outlineLevel="1" x14ac:dyDescent="0.25">
      <c r="A61" s="14">
        <f t="shared" si="10"/>
        <v>4</v>
      </c>
      <c r="B61" s="25" t="s">
        <v>44</v>
      </c>
      <c r="C61" s="26" t="s">
        <v>3</v>
      </c>
      <c r="D61" s="26">
        <v>2</v>
      </c>
      <c r="E61" s="34"/>
      <c r="F61" s="18">
        <f t="shared" si="9"/>
        <v>0</v>
      </c>
      <c r="G61" s="36"/>
    </row>
    <row r="62" spans="1:7" s="20" customFormat="1" outlineLevel="1" x14ac:dyDescent="0.25">
      <c r="A62" s="14">
        <f t="shared" si="10"/>
        <v>5</v>
      </c>
      <c r="B62" s="25" t="s">
        <v>45</v>
      </c>
      <c r="C62" s="26" t="s">
        <v>3</v>
      </c>
      <c r="D62" s="26">
        <v>15</v>
      </c>
      <c r="E62" s="34"/>
      <c r="F62" s="18">
        <f t="shared" si="9"/>
        <v>0</v>
      </c>
      <c r="G62" s="36"/>
    </row>
    <row r="63" spans="1:7" s="20" customFormat="1" outlineLevel="1" x14ac:dyDescent="0.25">
      <c r="A63" s="14">
        <f t="shared" si="10"/>
        <v>6</v>
      </c>
      <c r="B63" s="25" t="s">
        <v>46</v>
      </c>
      <c r="C63" s="26" t="s">
        <v>3</v>
      </c>
      <c r="D63" s="26">
        <v>14</v>
      </c>
      <c r="E63" s="34"/>
      <c r="F63" s="18">
        <f t="shared" si="9"/>
        <v>0</v>
      </c>
      <c r="G63" s="36"/>
    </row>
    <row r="64" spans="1:7" s="20" customFormat="1" outlineLevel="1" x14ac:dyDescent="0.25">
      <c r="A64" s="14">
        <f t="shared" si="10"/>
        <v>7</v>
      </c>
      <c r="B64" s="25" t="s">
        <v>47</v>
      </c>
      <c r="C64" s="26" t="s">
        <v>3</v>
      </c>
      <c r="D64" s="26">
        <v>7</v>
      </c>
      <c r="E64" s="34"/>
      <c r="F64" s="18">
        <f t="shared" si="9"/>
        <v>0</v>
      </c>
      <c r="G64" s="36"/>
    </row>
    <row r="65" spans="1:7" s="20" customFormat="1" outlineLevel="1" x14ac:dyDescent="0.25">
      <c r="A65" s="14">
        <f t="shared" si="10"/>
        <v>8</v>
      </c>
      <c r="B65" s="25" t="s">
        <v>48</v>
      </c>
      <c r="C65" s="26" t="s">
        <v>3</v>
      </c>
      <c r="D65" s="26">
        <v>4</v>
      </c>
      <c r="E65" s="34"/>
      <c r="F65" s="18">
        <f t="shared" si="9"/>
        <v>0</v>
      </c>
      <c r="G65" s="36"/>
    </row>
    <row r="66" spans="1:7" s="20" customFormat="1" outlineLevel="1" x14ac:dyDescent="0.25">
      <c r="A66" s="14">
        <f t="shared" si="10"/>
        <v>9</v>
      </c>
      <c r="B66" s="25" t="s">
        <v>65</v>
      </c>
      <c r="C66" s="26" t="s">
        <v>3</v>
      </c>
      <c r="D66" s="26">
        <v>4</v>
      </c>
      <c r="E66" s="34"/>
      <c r="F66" s="18">
        <f t="shared" si="9"/>
        <v>0</v>
      </c>
      <c r="G66" s="36"/>
    </row>
    <row r="67" spans="1:7" s="20" customFormat="1" outlineLevel="1" x14ac:dyDescent="0.25">
      <c r="A67" s="14">
        <f t="shared" si="10"/>
        <v>10</v>
      </c>
      <c r="B67" s="25" t="s">
        <v>66</v>
      </c>
      <c r="C67" s="26" t="s">
        <v>3</v>
      </c>
      <c r="D67" s="26">
        <v>4</v>
      </c>
      <c r="E67" s="34"/>
      <c r="F67" s="18">
        <f t="shared" si="9"/>
        <v>0</v>
      </c>
      <c r="G67" s="36"/>
    </row>
    <row r="68" spans="1:7" s="20" customFormat="1" outlineLevel="1" x14ac:dyDescent="0.25">
      <c r="A68" s="14">
        <f t="shared" si="10"/>
        <v>11</v>
      </c>
      <c r="B68" s="25" t="s">
        <v>67</v>
      </c>
      <c r="C68" s="26" t="s">
        <v>3</v>
      </c>
      <c r="D68" s="26">
        <v>3</v>
      </c>
      <c r="E68" s="34"/>
      <c r="F68" s="18">
        <f t="shared" si="9"/>
        <v>0</v>
      </c>
      <c r="G68" s="36"/>
    </row>
    <row r="69" spans="1:7" s="20" customFormat="1" ht="25.5" outlineLevel="1" x14ac:dyDescent="0.25">
      <c r="A69" s="14">
        <f t="shared" si="10"/>
        <v>12</v>
      </c>
      <c r="B69" s="25" t="s">
        <v>68</v>
      </c>
      <c r="C69" s="26" t="s">
        <v>3</v>
      </c>
      <c r="D69" s="26">
        <v>8</v>
      </c>
      <c r="E69" s="34"/>
      <c r="F69" s="18">
        <f t="shared" si="9"/>
        <v>0</v>
      </c>
      <c r="G69" s="36"/>
    </row>
    <row r="70" spans="1:7" s="20" customFormat="1" outlineLevel="1" x14ac:dyDescent="0.25">
      <c r="A70" s="14">
        <f t="shared" si="10"/>
        <v>13</v>
      </c>
      <c r="B70" s="25" t="s">
        <v>49</v>
      </c>
      <c r="C70" s="26" t="s">
        <v>3</v>
      </c>
      <c r="D70" s="26">
        <v>7</v>
      </c>
      <c r="E70" s="34"/>
      <c r="F70" s="18">
        <f t="shared" si="9"/>
        <v>0</v>
      </c>
      <c r="G70" s="36"/>
    </row>
    <row r="71" spans="1:7" s="20" customFormat="1" ht="38.25" outlineLevel="1" x14ac:dyDescent="0.25">
      <c r="A71" s="14">
        <f t="shared" si="10"/>
        <v>14</v>
      </c>
      <c r="B71" s="25" t="s">
        <v>50</v>
      </c>
      <c r="C71" s="26" t="s">
        <v>3</v>
      </c>
      <c r="D71" s="26">
        <v>36</v>
      </c>
      <c r="E71" s="34"/>
      <c r="F71" s="18">
        <f t="shared" si="9"/>
        <v>0</v>
      </c>
      <c r="G71" s="36"/>
    </row>
    <row r="72" spans="1:7" s="3" customFormat="1" x14ac:dyDescent="0.25">
      <c r="A72" s="60" t="s">
        <v>51</v>
      </c>
      <c r="B72" s="61"/>
      <c r="C72" s="61"/>
      <c r="D72" s="61"/>
      <c r="E72" s="37"/>
      <c r="F72" s="12">
        <f>SUM(F38:F71)</f>
        <v>0</v>
      </c>
      <c r="G72" s="13"/>
    </row>
    <row r="73" spans="1:7" s="3" customFormat="1" x14ac:dyDescent="0.25">
      <c r="A73" s="60" t="s">
        <v>52</v>
      </c>
      <c r="B73" s="61"/>
      <c r="C73" s="61"/>
      <c r="D73" s="61"/>
      <c r="E73" s="31"/>
      <c r="F73" s="12">
        <f>ROUND(F72*E73,0)</f>
        <v>0</v>
      </c>
      <c r="G73" s="13"/>
    </row>
    <row r="74" spans="1:7" s="3" customFormat="1" x14ac:dyDescent="0.25">
      <c r="A74" s="60" t="s">
        <v>53</v>
      </c>
      <c r="B74" s="61"/>
      <c r="C74" s="61"/>
      <c r="D74" s="61"/>
      <c r="E74" s="31"/>
      <c r="F74" s="12">
        <f>ROUND(F72*E74,0)</f>
        <v>0</v>
      </c>
      <c r="G74" s="13"/>
    </row>
    <row r="75" spans="1:7" s="3" customFormat="1" ht="13.5" thickBot="1" x14ac:dyDescent="0.3">
      <c r="A75" s="51" t="s">
        <v>54</v>
      </c>
      <c r="B75" s="52"/>
      <c r="C75" s="52"/>
      <c r="D75" s="52"/>
      <c r="E75" s="38"/>
      <c r="F75" s="39">
        <f>SUM(F72:F74)</f>
        <v>0</v>
      </c>
      <c r="G75" s="13"/>
    </row>
    <row r="76" spans="1:7" ht="13.5" thickBot="1" x14ac:dyDescent="0.3"/>
    <row r="77" spans="1:7" s="30" customFormat="1" ht="13.5" thickBot="1" x14ac:dyDescent="0.3">
      <c r="A77" s="63" t="s">
        <v>55</v>
      </c>
      <c r="B77" s="64"/>
      <c r="C77" s="64"/>
      <c r="D77" s="64"/>
      <c r="E77" s="64"/>
      <c r="F77" s="40">
        <f>F75+F33</f>
        <v>0</v>
      </c>
      <c r="G77" s="29"/>
    </row>
    <row r="80" spans="1:7" x14ac:dyDescent="0.2">
      <c r="A80" s="65" t="s">
        <v>56</v>
      </c>
      <c r="B80" s="65"/>
      <c r="C80" s="41"/>
      <c r="D80" s="41"/>
      <c r="E80" s="42"/>
      <c r="F80" s="42"/>
      <c r="G80" s="43"/>
    </row>
    <row r="81" spans="1:7" x14ac:dyDescent="0.2">
      <c r="A81" s="41"/>
      <c r="B81" s="41"/>
      <c r="C81" s="41"/>
      <c r="D81" s="41"/>
      <c r="E81" s="42"/>
      <c r="F81" s="42"/>
      <c r="G81" s="43"/>
    </row>
    <row r="82" spans="1:7" x14ac:dyDescent="0.25">
      <c r="A82" s="66" t="s">
        <v>57</v>
      </c>
      <c r="B82" s="66"/>
      <c r="C82" s="66"/>
      <c r="D82" s="66"/>
      <c r="E82" s="66"/>
      <c r="F82" s="66"/>
      <c r="G82" s="44"/>
    </row>
    <row r="83" spans="1:7" x14ac:dyDescent="0.2">
      <c r="A83" s="41"/>
      <c r="B83" s="41"/>
      <c r="C83" s="41"/>
      <c r="D83" s="41"/>
      <c r="E83" s="42"/>
      <c r="F83" s="42"/>
      <c r="G83" s="43"/>
    </row>
    <row r="84" spans="1:7" x14ac:dyDescent="0.2">
      <c r="A84" s="65" t="s">
        <v>58</v>
      </c>
      <c r="B84" s="65"/>
      <c r="C84" s="45"/>
      <c r="D84" s="41"/>
      <c r="E84" s="42"/>
      <c r="F84" s="42"/>
      <c r="G84" s="43"/>
    </row>
    <row r="85" spans="1:7" x14ac:dyDescent="0.2">
      <c r="A85" s="65" t="s">
        <v>59</v>
      </c>
      <c r="B85" s="65"/>
      <c r="C85" s="45"/>
      <c r="D85" s="41"/>
      <c r="E85" s="42"/>
      <c r="F85" s="42"/>
      <c r="G85" s="43"/>
    </row>
    <row r="86" spans="1:7" x14ac:dyDescent="0.2">
      <c r="A86" s="65" t="s">
        <v>60</v>
      </c>
      <c r="B86" s="65"/>
      <c r="C86" s="45"/>
      <c r="D86" s="41"/>
      <c r="E86" s="42"/>
      <c r="F86" s="42"/>
      <c r="G86" s="43"/>
    </row>
    <row r="87" spans="1:7" ht="15" x14ac:dyDescent="0.2">
      <c r="A87" s="46"/>
      <c r="B87" s="47"/>
      <c r="C87" s="41"/>
      <c r="D87" s="41"/>
      <c r="E87" s="42"/>
      <c r="F87" s="42"/>
      <c r="G87" s="43"/>
    </row>
    <row r="88" spans="1:7" ht="15" x14ac:dyDescent="0.2">
      <c r="A88" s="48" t="s">
        <v>61</v>
      </c>
      <c r="B88" s="49"/>
      <c r="C88" s="41"/>
      <c r="D88" s="41"/>
      <c r="E88" s="42"/>
      <c r="F88" s="42"/>
      <c r="G88" s="43"/>
    </row>
    <row r="89" spans="1:7" x14ac:dyDescent="0.25">
      <c r="A89" s="62" t="s">
        <v>62</v>
      </c>
      <c r="B89" s="62"/>
      <c r="C89" s="62"/>
      <c r="D89" s="62"/>
      <c r="E89" s="62"/>
      <c r="F89" s="62"/>
      <c r="G89" s="50"/>
    </row>
    <row r="90" spans="1:7" x14ac:dyDescent="0.25">
      <c r="A90" s="62" t="s">
        <v>63</v>
      </c>
      <c r="B90" s="62"/>
      <c r="C90" s="62"/>
      <c r="D90" s="62"/>
      <c r="E90" s="62"/>
      <c r="F90" s="62"/>
      <c r="G90" s="50"/>
    </row>
  </sheetData>
  <mergeCells count="20">
    <mergeCell ref="A89:F89"/>
    <mergeCell ref="A90:F90"/>
    <mergeCell ref="A77:E77"/>
    <mergeCell ref="A80:B80"/>
    <mergeCell ref="A82:F82"/>
    <mergeCell ref="A84:B84"/>
    <mergeCell ref="A85:B85"/>
    <mergeCell ref="A86:B86"/>
    <mergeCell ref="A75:D75"/>
    <mergeCell ref="A1:F1"/>
    <mergeCell ref="A2:F2"/>
    <mergeCell ref="A4:D4"/>
    <mergeCell ref="H12:J12"/>
    <mergeCell ref="A31:D31"/>
    <mergeCell ref="A32:D32"/>
    <mergeCell ref="A33:D33"/>
    <mergeCell ref="A35:D35"/>
    <mergeCell ref="A72:D72"/>
    <mergeCell ref="A73:D73"/>
    <mergeCell ref="A74:D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Jorge Alberto Guerra Tabares</cp:lastModifiedBy>
  <dcterms:created xsi:type="dcterms:W3CDTF">2018-12-13T20:22:17Z</dcterms:created>
  <dcterms:modified xsi:type="dcterms:W3CDTF">2018-12-20T16:48:03Z</dcterms:modified>
</cp:coreProperties>
</file>