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20115" windowHeight="7995" activeTab="1"/>
  </bookViews>
  <sheets>
    <sheet name="Hoja1" sheetId="1" r:id="rId1"/>
    <sheet name="Hoja2" sheetId="2" r:id="rId2"/>
    <sheet name="Hoja3" sheetId="3" r:id="rId3"/>
  </sheets>
  <calcPr calcId="145621"/>
</workbook>
</file>

<file path=xl/calcChain.xml><?xml version="1.0" encoding="utf-8"?>
<calcChain xmlns="http://schemas.openxmlformats.org/spreadsheetml/2006/main">
  <c r="H77" i="2" l="1"/>
  <c r="H76" i="2"/>
  <c r="H75" i="2"/>
  <c r="H74" i="2"/>
  <c r="H73" i="2"/>
  <c r="H72" i="2"/>
  <c r="H71" i="2"/>
  <c r="H70" i="2"/>
  <c r="H68" i="2"/>
  <c r="H67" i="2"/>
  <c r="H65" i="2"/>
  <c r="H64" i="2"/>
  <c r="H63" i="2"/>
  <c r="H62" i="2"/>
  <c r="H61" i="2"/>
  <c r="H60" i="2"/>
  <c r="H59" i="2"/>
  <c r="H58" i="2"/>
  <c r="H57" i="2"/>
  <c r="H56" i="2"/>
  <c r="H55" i="2"/>
  <c r="H52" i="2"/>
  <c r="H51" i="2"/>
  <c r="H48" i="2"/>
  <c r="H47" i="2"/>
  <c r="H46" i="2"/>
  <c r="H45" i="2"/>
  <c r="H42" i="2"/>
  <c r="H41" i="2"/>
  <c r="H40" i="2"/>
  <c r="H39" i="2"/>
  <c r="H38" i="2"/>
  <c r="H37" i="2"/>
  <c r="H35" i="2"/>
  <c r="H34" i="2"/>
  <c r="H31" i="2"/>
  <c r="H30" i="2"/>
  <c r="H29" i="2"/>
  <c r="H28" i="2"/>
  <c r="H27" i="2"/>
  <c r="H25" i="2"/>
  <c r="H24" i="2"/>
  <c r="H23" i="2"/>
  <c r="H20" i="2"/>
  <c r="H19" i="2"/>
  <c r="H18" i="2"/>
  <c r="H17" i="2"/>
  <c r="H16" i="2"/>
  <c r="H15" i="2"/>
  <c r="H14" i="2"/>
  <c r="H13" i="2"/>
  <c r="H12" i="2"/>
  <c r="H11" i="2"/>
  <c r="H10" i="2"/>
  <c r="F77" i="2"/>
  <c r="F76" i="2"/>
  <c r="F75" i="2"/>
  <c r="F74" i="2"/>
  <c r="F73" i="2"/>
  <c r="F72" i="2"/>
  <c r="F71" i="2"/>
  <c r="F70" i="2"/>
  <c r="F68" i="2"/>
  <c r="F67" i="2"/>
  <c r="F65" i="2"/>
  <c r="F64" i="2"/>
  <c r="F63" i="2"/>
  <c r="F62" i="2"/>
  <c r="F61" i="2"/>
  <c r="F60" i="2"/>
  <c r="F59" i="2"/>
  <c r="F58" i="2"/>
  <c r="F57" i="2"/>
  <c r="F56" i="2"/>
  <c r="F55" i="2"/>
  <c r="F52" i="2"/>
  <c r="F51" i="2"/>
  <c r="F48" i="2"/>
  <c r="F47" i="2"/>
  <c r="F46" i="2"/>
  <c r="F45" i="2"/>
  <c r="F42" i="2"/>
  <c r="F41" i="2"/>
  <c r="F40" i="2"/>
  <c r="F39" i="2"/>
  <c r="F38" i="2"/>
  <c r="F37" i="2"/>
  <c r="F35" i="2"/>
  <c r="F34" i="2"/>
  <c r="F31" i="2"/>
  <c r="F30" i="2"/>
  <c r="F29" i="2"/>
  <c r="F28" i="2"/>
  <c r="F27" i="2"/>
  <c r="F24" i="2"/>
  <c r="F25" i="2"/>
  <c r="F23" i="2"/>
  <c r="F20" i="2"/>
  <c r="F11" i="2"/>
  <c r="F78" i="2" s="1"/>
  <c r="F79" i="2" s="1"/>
  <c r="F12" i="2"/>
  <c r="F13" i="2"/>
  <c r="F14" i="2"/>
  <c r="F15" i="2"/>
  <c r="F16" i="2"/>
  <c r="F17" i="2"/>
  <c r="F18" i="2"/>
  <c r="F19" i="2"/>
  <c r="F10" i="2"/>
  <c r="F80" i="2" l="1"/>
  <c r="H78" i="2"/>
  <c r="D25" i="2"/>
  <c r="H80" i="2" l="1"/>
  <c r="H79" i="2"/>
  <c r="H81" i="2" s="1"/>
  <c r="H84" i="2" s="1"/>
</calcChain>
</file>

<file path=xl/sharedStrings.xml><?xml version="1.0" encoding="utf-8"?>
<sst xmlns="http://schemas.openxmlformats.org/spreadsheetml/2006/main" count="240" uniqueCount="159">
  <si>
    <t>Item</t>
  </si>
  <si>
    <t>Descripción</t>
  </si>
  <si>
    <t>TABLEROS DE DISTRIBUCIÓN (Existente)</t>
  </si>
  <si>
    <t>1.1</t>
  </si>
  <si>
    <t>Suministro y montaje de breakers para el tablero existente de 38 circuitos</t>
  </si>
  <si>
    <t>CANALIZACIONES</t>
  </si>
  <si>
    <t>2.1</t>
  </si>
  <si>
    <t>Canaletas</t>
  </si>
  <si>
    <t>Suministro e instalación de canaletas y canalizaciones superficiales, incluye accesorios y soportería cada 1,2mts, puesta a tierra según sección 250 NTC 2050.</t>
  </si>
  <si>
    <t>2.2</t>
  </si>
  <si>
    <t>Tubería</t>
  </si>
  <si>
    <t>Suministro e instalación de tubería, incluye accesorios, elementos de fijación y soportería cada 1,2mts, puesta a tierra según sección 250 NTC 2050, alambre dulce para guía de cables. Todos los soportes del sistema deberán cumplir con la NSR de 1998.</t>
  </si>
  <si>
    <t>SALIDAS ILUMINACION Y TOMAS</t>
  </si>
  <si>
    <t>3.1</t>
  </si>
  <si>
    <t>Suministro y montaje de salidas de iluminación hasta 5mts ( incluye tubería EMT o PVC donde aplique, debidamente fijada y soportada cada 1,2 mts, caja metálica 12x12 con suplemento, conectores de empalme, encintada, cableado para luminaria, tubería metálica flexible con conectores entre salida eléctrica y luminarias, pruebas y chequeo, Todos los soportes de las luminarias deberán cumplir con la NSR de 1998 (NO INCLUYE SUMINISTRO DE LUMINARIA) para :</t>
  </si>
  <si>
    <t>3.2</t>
  </si>
  <si>
    <t>Suministro y montaje de equipos terminales de salidas eléctricas 2050, Accesorios, conectores de empalme, encintada, aparato eléctrico, marcación y señalización, pruebas y chequeos ) para :</t>
  </si>
  <si>
    <t>LUMINARIAS</t>
  </si>
  <si>
    <t>4.1</t>
  </si>
  <si>
    <t>Montaje de luminarias, incluye : luminarias, tubos, equipo eléctrico, tubería metálica flexible con conectores para alimentador, soporte, fijación, accesorios de conexión, pruebas y chequeos.  Las luminarias y su equipo eléctrico deberán cumplir con los requisitos de producto establecidos en el RETILAP.  Todos los soportes de las luminarias deberán cumplir con la NSR de 1998.</t>
  </si>
  <si>
    <t>CIRCUITOS RAMALES DE TABLEROS A SALIDAS</t>
  </si>
  <si>
    <t>5.1</t>
  </si>
  <si>
    <t>Suministro e instalación de circuitos ramales por canaletas, incluyen terminales de conexión, conectores de empalme, encintada, chequeos y amarres por canaletas para:</t>
  </si>
  <si>
    <t>COMUNICACIONES</t>
  </si>
  <si>
    <t>6.1</t>
  </si>
  <si>
    <t>Suministro y montaje de salidas de comunicaciones:</t>
  </si>
  <si>
    <t>TRAMITES</t>
  </si>
  <si>
    <t>7.1</t>
  </si>
  <si>
    <t>Pagos por Inspectoría RETIE ante un organismo de inspección debidamente acreditado</t>
  </si>
  <si>
    <t>7.2</t>
  </si>
  <si>
    <t>Marcaciones de tuberias y bandejas portacables (con bandas plasticas o pintura ), cableado (con aniilos de marcacion tipo clip 3M O equivalente),  tableros y aparatos de salida de acuerdo a lo definido en el RETIE.</t>
  </si>
  <si>
    <t>AIRE ACONDICIONADO</t>
  </si>
  <si>
    <t xml:space="preserve">Unidad de medida </t>
  </si>
  <si>
    <t>Cantidad</t>
  </si>
  <si>
    <t>1.1.1</t>
  </si>
  <si>
    <t>Totalizador: interruptor termomagnetico 2 x 125A, 208V,  Icc:10kA</t>
  </si>
  <si>
    <t>1.1.2</t>
  </si>
  <si>
    <t>Breakers Enchufable de 2 x 20 A. Icc: 10kA</t>
  </si>
  <si>
    <t>1.1.3</t>
  </si>
  <si>
    <t>Breaker Enchufable de 2 x 15 A. Icc: 10kA</t>
  </si>
  <si>
    <t>1.1.4</t>
  </si>
  <si>
    <t>Breakers Enchufables de 2 x 30 A. Icc: 10kA</t>
  </si>
  <si>
    <t>1.1.5</t>
  </si>
  <si>
    <t>Breakers Enchufables de 1 x 15 A. Icc: 10kA</t>
  </si>
  <si>
    <t>1.1.6</t>
  </si>
  <si>
    <t>Breakers Enchufables de 1 x 20 A. Icc: 10kA</t>
  </si>
  <si>
    <t>1.1.7</t>
  </si>
  <si>
    <t>Marcación exterior en placa de policarbonato con el nombre del tablero y marcación interior del equipo eléctrico que la compone.</t>
  </si>
  <si>
    <t>2.1.1</t>
  </si>
  <si>
    <t>2.1.2</t>
  </si>
  <si>
    <t>Canaleta plastica 40 x 8 cms con división y tapa abatible superior con mínimo 6 peldaños por tramo de 2.4 mts en pintura electrostática color gris, para energía y comuicaciones.</t>
  </si>
  <si>
    <t>2.1.3</t>
  </si>
  <si>
    <t xml:space="preserve">Cable de cobre desnudo No 4 AWG , anclado cada 1.2 m, con terminal Tipo C de cobre electrolítico 99% pureza. </t>
  </si>
  <si>
    <t>2.2.1</t>
  </si>
  <si>
    <t>Tubería metálica tipo EMT de 3/4"</t>
  </si>
  <si>
    <t>2.2.2</t>
  </si>
  <si>
    <t>Tubería metálica tipo EMT de 2"</t>
  </si>
  <si>
    <t>2.2.3</t>
  </si>
  <si>
    <t>Tubería conduit tipo PVC de 2"</t>
  </si>
  <si>
    <t>2.2.4</t>
  </si>
  <si>
    <t>Tubería metálica flexible de 1" incluye un conector recto y un conector curvo</t>
  </si>
  <si>
    <t>2.2.5</t>
  </si>
  <si>
    <t>Caja PVC en piso 20x20cm con división central</t>
  </si>
  <si>
    <t>3.1.1</t>
  </si>
  <si>
    <t>Salida para Luminaria Ultra Slim panel led 36W cuadrada 60 x 60 cm o similar.</t>
  </si>
  <si>
    <t>3.1.2</t>
  </si>
  <si>
    <t>Salida para Luminaria Ultra Slim panel led 15W cuadrada 30 x 30 cm o similar.</t>
  </si>
  <si>
    <t>3.2.1</t>
  </si>
  <si>
    <t>Tomacorriente doble con polo a tierra,15A, 120 V</t>
  </si>
  <si>
    <t>3.2.2</t>
  </si>
  <si>
    <t>Tomacorriente doble con polo a tierra sistema UPS,15A, 120 V</t>
  </si>
  <si>
    <t>3.2.3</t>
  </si>
  <si>
    <t>Tomacorriente doble con polo a tierra tipo GFCI, 15A, 120V</t>
  </si>
  <si>
    <t>3.2.4</t>
  </si>
  <si>
    <t>Salidas para Tomacorriente bifilar patatrabada, 20A, 208V</t>
  </si>
  <si>
    <t>3.2.5</t>
  </si>
  <si>
    <t>Interruptor sencillo 10A, 120V.</t>
  </si>
  <si>
    <t>3.2.6</t>
  </si>
  <si>
    <t>Interruptor doble 10A, 120V.</t>
  </si>
  <si>
    <t>4.1.1</t>
  </si>
  <si>
    <t>4.1.2</t>
  </si>
  <si>
    <t>4.1.3</t>
  </si>
  <si>
    <t>4.1.4</t>
  </si>
  <si>
    <t>5.1.1</t>
  </si>
  <si>
    <t>3 No 12 ( Fase , Fase, Tierra)</t>
  </si>
  <si>
    <t>5.1.2</t>
  </si>
  <si>
    <t>3 No 10 ( Fase , Neutro, Tierra)</t>
  </si>
  <si>
    <t>6.1.1</t>
  </si>
  <si>
    <t>Cable FTP Cat 6, 4 Pares 23/24 AWG LSHF-FR o LSZH Ref QPCOM</t>
  </si>
  <si>
    <t>6.1.2</t>
  </si>
  <si>
    <t>Faceplate sencillo RJ45</t>
  </si>
  <si>
    <t>6.1.3</t>
  </si>
  <si>
    <t>Caja para faceplate 40 mm</t>
  </si>
  <si>
    <t>6.1.4</t>
  </si>
  <si>
    <t>Conectorización Jack RJ45 cat 6</t>
  </si>
  <si>
    <t>6.1.5</t>
  </si>
  <si>
    <t>Amarre Plastico T6 15cm</t>
  </si>
  <si>
    <t>6.1.6</t>
  </si>
  <si>
    <t>Cinta Velcro</t>
  </si>
  <si>
    <t>6.1.7</t>
  </si>
  <si>
    <t>Canastilla Galco incluir accesorios</t>
  </si>
  <si>
    <t>6.1.8</t>
  </si>
  <si>
    <t>Instalación Canaleta con división "dexon con division 60*40"</t>
  </si>
  <si>
    <t>6.1.9</t>
  </si>
  <si>
    <t>patch panel 48 puertos "ref: AMP"</t>
  </si>
  <si>
    <t>6.1.10</t>
  </si>
  <si>
    <t>Organizador Horizontal de 2 UR</t>
  </si>
  <si>
    <t>6.1.11</t>
  </si>
  <si>
    <t>Certificación punto de red</t>
  </si>
  <si>
    <t>8.1</t>
  </si>
  <si>
    <t>8.2</t>
  </si>
  <si>
    <t>8.3</t>
  </si>
  <si>
    <t>8.4</t>
  </si>
  <si>
    <t>8.5</t>
  </si>
  <si>
    <t>8.6</t>
  </si>
  <si>
    <t>8.7</t>
  </si>
  <si>
    <t>8.8</t>
  </si>
  <si>
    <r>
      <t>Canaleta metálica 50 x 8</t>
    </r>
    <r>
      <rPr>
        <sz val="9"/>
        <color indexed="10"/>
        <rFont val="Calibri"/>
        <family val="2"/>
        <scheme val="minor"/>
      </rPr>
      <t xml:space="preserve"> </t>
    </r>
    <r>
      <rPr>
        <sz val="9"/>
        <rFont val="Calibri"/>
        <family val="2"/>
        <scheme val="minor"/>
      </rPr>
      <t>cms con división y tapa abatible superior con mínimo 6 peldaños por tramo de 2.4 mts en pintura electrostática color gris, para energía y comuicaciones.</t>
    </r>
  </si>
  <si>
    <t>Unidad</t>
  </si>
  <si>
    <t>Canaleta: Suministro e instalación de canaletas y canalizaciones superficiales, incluye accesorios y soportería cada 1,2mts, puesta a tierra según sección 250 NTC 2050.</t>
  </si>
  <si>
    <t>Metros</t>
  </si>
  <si>
    <t>Tubería: Suministro e instalación de tubería, incluye accesorios, elementos de fijación y soportería cada 1,2mts, puesta a tierra según sección 250 NTC 2050, alambre dulce para guía de cables. Todos los soportes del sistema deberán cumplir con la NSR de 1998.</t>
  </si>
  <si>
    <t>Global</t>
  </si>
  <si>
    <t>T_UPS1 - Tablero multibreaker monofásico de 4 circuitos, 208V, Icc: 16kA con barras de neutro y tierra independientes, puerta, chapa, con certificado de producto RETIE. Incluye marcación exterior en placa de policarbonato con el nombre del tablero y marcación interior del equipo eléctrico que la compone.</t>
  </si>
  <si>
    <t>T_UPS2 - Tablero multibreaker monofásico de 6 circuitos, 208V, Icc: 16kA con barras de neutro y tierra independientes, puerta, chapa, con certificado de producto RETIE. Incluye marcación exterior en placa de policarbonato con el nombre del tablero y marcación interior del equipo eléctrico que la compone.</t>
  </si>
  <si>
    <t>UPS: UPS on line de 5 KVA, 4500 Watts con autonomía de 30 minutos.</t>
  </si>
  <si>
    <t>RACK DE PARED Diseñado para la Instalación de sistemas de cableado estructurado.
* Estructura completa, con las guías rack 19" frontales y traseras.
* Orificio rack de tipo redondo para tornillos de métrica 6 mm (M6).
* Tornilleria M6 para fijar los periféricos rack 19".
* Estructura con paneles superior/inferior totalmente tapados. Paneles laterales con rejillas de ventilación.
* Puerta frontal transparente con cerradura,
* 2 Ventiladores de bajo ruido (&lt;30dBA)
* Entradas de cable en base y techo
* Ancho del armario de 600 mm.
* Profundidad del armario de 600 mm (distancia entre bastidor frontal y trasero).
*20UR</t>
  </si>
  <si>
    <t>Luminaria Ultra Slim panel led cuadrada 60 x 60 cm referencia VELPNE036W60X60.80D de VCP Ecolighting Laumayer o similar, potencia de 36W, flujo luminoso  3600 lm, balasto electrónico con armónicos menores al 10% (THD&lt;10%). Balasto multivoltaje 120V-277V, 50/60 Hz, ambiente de trabajo -20°c a 40°c, temperaruta de color 6000 k, índice de reproducción cromática 80%. La luminaria y el balasto deben cumplir con los requisitos establecidos en las secciones 320, 330 y 360 del capitulo 3 del RETILAP, y deben demostrar su cumplimiento  de acuerdo a lo establecido en el RETILAP en el capitulo 8, sección 820 artículo 820.3 Certificación de productos.</t>
  </si>
  <si>
    <t>Luminaria Ultra Slim panel led cuadrada 30 x 30 cm referencia VELPN015W30X30.80D de VCP Ecolighting Laumayer o similar, potencia de 15W, flujo luminoso  1350 lm, balasto electrónico con armónicos menores al 10% (THD&lt;10%). Balasto multivoltaje 120V-277V, 50/60 Hz, ambiente de trabajo -20°c a 40°c, temperaruta de color 6000 k, índice de reproducción cromática 80%. La luminaria y el balasto deben cumplir con los requisitos establecidos en las secciones 320, 330 y 360 del capitulo 3 del RETILAP, y deben demostrar su cumplimiento  de acuerdo a lo establecido en el RETILAP en el capitulo 8, sección 820 artículo 820.3 Certificación de productos. </t>
  </si>
  <si>
    <t>Luminaria Ultra Slim panel led cuadrada 60 x 60 cm referencia VELPNE036W60X60.80D de VCP Ecolighting Laumayer o similar, potencia de 36W, flujo luminoso  3600 lm, balasto electrónico con armónicos menores al 10% (THD&lt;10%). balasto multivoltaje 120v-277V, 50/60 Hz con batería de litio y una autonomía de 30 minutos, ambiente de trabajo -20°c a 40°c, temperaruta de color 6000 k, índice de reproducción cromática 80%. La luminaria y el balasto deben cumplir con los requisitos establecidos en las secciones 320, 330 y 360 del capitulo 3 del RETILAP, y deben demostrar su cumplimiento  de acuerdo a lo establecido en el RETILAP en el capitulo 8, sección 820 artículo 820.3 Certificación de productos. NOTA: las luminarias con el símbolo E* para respaldo en caso de emergencia.</t>
  </si>
  <si>
    <t>Luminaria Ultra Slim panel led cuadrada 30 x 30 cm referencia VELPN015W30X30.80D de VCP Ecolighting Laumayer o similar, potencia de 15W, flujo luminoso  1350 lm, balasto electrónico con armónicos menores al 10% (THD&lt;10%).balasto multivoltaje 120v-277V 50/60 Hz con batería de litio y una autonomía de 30 minutos, ambiente de trabajo -20°c a 40°c, temperaruta de color 6000 k, índice de reproducción cromática 80%. La luminaria y el balasto deben cumplir con los requisitos establecidos en las secciones 320, 330 y 360 del capitulo 3 del RETILAP, y deben demostrar su cumplimiento  de acuerdo a lo establecido en el RETILAP en el capitulo 8, sección 820 artículo 820.3 Certificación de productos. NOTA: las luminarias con el símbolo E* para respaldo en caso de emergencia.</t>
  </si>
  <si>
    <t>Metros de tuberia</t>
  </si>
  <si>
    <t>Metros de señal</t>
  </si>
  <si>
    <t>Bases</t>
  </si>
  <si>
    <t>Drenajes</t>
  </si>
  <si>
    <t>Mantenimiento general equipos de aire acondicionado tipo mini split</t>
  </si>
  <si>
    <t>Barrido y presurizado con nitrogeno</t>
  </si>
  <si>
    <t>Mano de obra</t>
  </si>
  <si>
    <t>Trabajo electrico conexión</t>
  </si>
  <si>
    <t>VALOR UNITARIO (ANTES DE IVA)</t>
  </si>
  <si>
    <t>SUBTOTAL (ANTES DE IVA)</t>
  </si>
  <si>
    <t xml:space="preserve">SUMINISTRO </t>
  </si>
  <si>
    <t>IMPLEMENTACIÓN DE ELEMENTOS (UNITARIO)</t>
  </si>
  <si>
    <t>IMPLEMENTACIÓN DE ELEMENTOS (TOTAL)</t>
  </si>
  <si>
    <t>IMPLEMENTACIÓN DE LA SOLUCIÓN</t>
  </si>
  <si>
    <t>ANEXO 2 - FORMULARIO DE PRECIOS Y CANTIDADES</t>
  </si>
  <si>
    <t>Suministro, instalación y puesta en marcha de redes de datos, eléctricas y de comunicación y mantenimiento y/o reparación de aire acondicionado para la sede de la Agencia APP de Medellín</t>
  </si>
  <si>
    <t>SUBTOTAL</t>
  </si>
  <si>
    <t>IVA ________</t>
  </si>
  <si>
    <t>TOTAL</t>
  </si>
  <si>
    <t>ADMINISTRACIÓN  _____</t>
  </si>
  <si>
    <t>UTILIDAD _____</t>
  </si>
  <si>
    <t>TOTAL PROPUESTA</t>
  </si>
  <si>
    <t xml:space="preserve">_____________________________________ (Firma del Representante Legal)
XXXXXXXXXXXXXXXXXXXXXXXXX (NOMBRE DE REPRESENTANTE LEGAL)
Xxxxxxxxxxxx (CÉDULA DEL REPRESENTANTE) 
</t>
  </si>
  <si>
    <t xml:space="preserve">
Al momento de presentar la propuesta tenga en cuenta:
1. No se aceptan propuestas parciales, es decir, los proponentes deberán ofertar la totalidad de los ítems requeridos.
2. La ESU deducirá de la cuenta de cobro o factura, las retenciones que por ley, ordenanza o acuerdo haya lugar.
3. Diligencie solamente las casillas sombreadas en azul en el formulario
4. En las columnas relacionadas con el ítem SUMINISTRO, indique el valor antes de IVA unitario y total de cada uno de los elementos requeridos, sin incluir la mano de obra o los costos requeridos para su instalación o implementación, al final de las columnas totalice y calcule el valor del IVA de los elementos a suministrar.
5. En las columnas relacionadas con el ítem IMPLEMENTACIÓN DE LA SOLUCIÓN, indique los valores unitarios y totales que se derivan de la implementación y/o instalación de los elementos a suministrar, al final indique y calcule el porcentaje de administración y de utilidad que serán cargados a la implementación de todos los elementos requeridos.
6. En la casilla TOTAL PROPUESTA, se verá reflejado el valor total de la propuesta económica presentada, la cual es resultado de la sumatoria total del suministro IVA incluido y de la sumatoria total de la implementación de la solución requerida en el proceso de selección.
7. La ESU entiende que la propuesta económica presentada incluye todos los costos inmersos en la implementación de la solución indicada en el pliego de condiciones SPVA 2018-69
8. El presente formulario debe estar debidamente suscrito por el Representante Legal 
</t>
  </si>
  <si>
    <t>1.1.8</t>
  </si>
  <si>
    <t>1.1.9</t>
  </si>
  <si>
    <t>1.1.10</t>
  </si>
  <si>
    <t>1.1.11</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</si>
</sst>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rgb="FF000000"/>
      <name val="Calibri"/>
      <family val="2"/>
    </font>
    <font>
      <b/>
      <sz val="10"/>
      <color theme="1"/>
      <name val="Calibri"/>
      <family val="2"/>
      <scheme val="minor"/>
    </font>
    <font>
      <sz val="10"/>
      <color theme="1"/>
      <name val="Calibri"/>
      <family val="2"/>
      <scheme val="minor"/>
    </font>
    <font>
      <sz val="10"/>
      <name val="Calibri"/>
      <family val="2"/>
      <scheme val="minor"/>
    </font>
    <font>
      <i/>
      <sz val="10"/>
      <name val="Calibri"/>
      <family val="2"/>
      <scheme val="minor"/>
    </font>
    <font>
      <sz val="10"/>
      <name val="Arial"/>
      <family val="2"/>
    </font>
    <font>
      <sz val="9"/>
      <color theme="1"/>
      <name val="Calibri"/>
      <family val="2"/>
      <scheme val="minor"/>
    </font>
    <font>
      <sz val="9"/>
      <name val="Calibri"/>
      <family val="2"/>
      <scheme val="minor"/>
    </font>
    <font>
      <sz val="9"/>
      <color indexed="10"/>
      <name val="Calibri"/>
      <family val="2"/>
      <scheme val="minor"/>
    </font>
    <font>
      <sz val="9"/>
      <color indexed="8"/>
      <name val="Calibri"/>
      <family val="2"/>
      <scheme val="minor"/>
    </font>
    <font>
      <sz val="9"/>
      <color rgb="FF000000"/>
      <name val="Calibri"/>
      <family val="2"/>
      <scheme val="minor"/>
    </font>
    <font>
      <i/>
      <sz val="9"/>
      <name val="Calibri"/>
      <family val="2"/>
      <scheme val="minor"/>
    </font>
  </fonts>
  <fills count="9">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
    <xf numFmtId="0" fontId="0" fillId="0" borderId="0"/>
    <xf numFmtId="0" fontId="1" fillId="0" borderId="0"/>
    <xf numFmtId="0" fontId="6" fillId="0" borderId="0"/>
  </cellStyleXfs>
  <cellXfs count="64">
    <xf numFmtId="0" fontId="0" fillId="0" borderId="0" xfId="0"/>
    <xf numFmtId="0" fontId="3" fillId="0" borderId="0" xfId="0" applyFont="1"/>
    <xf numFmtId="0" fontId="3" fillId="0" borderId="1" xfId="0" applyFont="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wrapText="1"/>
    </xf>
    <xf numFmtId="0" fontId="4" fillId="3" borderId="2" xfId="0" applyNumberFormat="1" applyFont="1" applyFill="1" applyBorder="1" applyAlignment="1" applyProtection="1">
      <alignment horizontal="center" vertical="center" wrapText="1"/>
      <protection hidden="1"/>
    </xf>
    <xf numFmtId="0" fontId="4" fillId="3" borderId="2" xfId="0" applyFont="1" applyFill="1" applyBorder="1" applyAlignment="1" applyProtection="1">
      <alignment vertical="center" wrapText="1"/>
      <protection hidden="1"/>
    </xf>
    <xf numFmtId="0" fontId="4" fillId="3" borderId="3" xfId="0" applyNumberFormat="1" applyFont="1" applyFill="1" applyBorder="1" applyAlignment="1" applyProtection="1">
      <alignment horizontal="center" vertical="center" wrapText="1"/>
      <protection hidden="1"/>
    </xf>
    <xf numFmtId="0" fontId="4" fillId="0" borderId="2" xfId="0" applyNumberFormat="1" applyFont="1" applyFill="1" applyBorder="1" applyAlignment="1" applyProtection="1">
      <alignment horizontal="center" vertical="center" wrapText="1"/>
      <protection hidden="1"/>
    </xf>
    <xf numFmtId="0" fontId="4" fillId="4" borderId="2" xfId="0" applyNumberFormat="1" applyFont="1" applyFill="1" applyBorder="1" applyAlignment="1" applyProtection="1">
      <alignment horizontal="center" vertical="center" wrapText="1"/>
      <protection hidden="1"/>
    </xf>
    <xf numFmtId="0" fontId="4" fillId="4" borderId="2" xfId="0" applyFont="1" applyFill="1" applyBorder="1" applyAlignment="1" applyProtection="1">
      <alignment vertical="center" wrapText="1"/>
      <protection hidden="1"/>
    </xf>
    <xf numFmtId="0" fontId="5" fillId="0" borderId="3" xfId="0" applyFont="1" applyFill="1" applyBorder="1" applyAlignment="1" applyProtection="1">
      <alignment horizontal="left" vertical="center" wrapText="1"/>
      <protection hidden="1"/>
    </xf>
    <xf numFmtId="0" fontId="4" fillId="0" borderId="2" xfId="0" applyFont="1" applyFill="1" applyBorder="1" applyAlignment="1" applyProtection="1">
      <alignment vertical="center" wrapText="1"/>
      <protection hidden="1"/>
    </xf>
    <xf numFmtId="0" fontId="5" fillId="0" borderId="2" xfId="0" applyFont="1" applyFill="1" applyBorder="1" applyAlignment="1" applyProtection="1">
      <alignment horizontal="left" vertical="center" wrapText="1"/>
      <protection hidden="1"/>
    </xf>
    <xf numFmtId="3" fontId="4" fillId="0" borderId="2" xfId="0" applyNumberFormat="1" applyFont="1" applyFill="1" applyBorder="1" applyAlignment="1" applyProtection="1">
      <alignment vertical="center" wrapText="1"/>
      <protection hidden="1"/>
    </xf>
    <xf numFmtId="0" fontId="4" fillId="0" borderId="2" xfId="1" applyFont="1" applyFill="1" applyBorder="1" applyAlignment="1">
      <alignment horizontal="left" vertical="center" wrapText="1"/>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vertical="center" wrapText="1"/>
    </xf>
    <xf numFmtId="0" fontId="8" fillId="0" borderId="1" xfId="0" applyNumberFormat="1" applyFont="1" applyFill="1" applyBorder="1" applyAlignment="1" applyProtection="1">
      <alignment horizontal="center" vertical="center" wrapText="1"/>
      <protection hidden="1"/>
    </xf>
    <xf numFmtId="0" fontId="8" fillId="0" borderId="1" xfId="0" applyFont="1" applyFill="1" applyBorder="1" applyAlignment="1" applyProtection="1">
      <alignment horizontal="left" vertical="center" wrapText="1"/>
    </xf>
    <xf numFmtId="0" fontId="8" fillId="0" borderId="1" xfId="0" applyFont="1" applyFill="1" applyBorder="1" applyAlignment="1" applyProtection="1">
      <alignment vertical="center" wrapText="1"/>
      <protection hidden="1"/>
    </xf>
    <xf numFmtId="3" fontId="8" fillId="0" borderId="1" xfId="0" applyNumberFormat="1" applyFont="1" applyFill="1" applyBorder="1" applyAlignment="1" applyProtection="1">
      <alignment horizontal="center" vertical="center" wrapText="1"/>
      <protection hidden="1"/>
    </xf>
    <xf numFmtId="0" fontId="8" fillId="0" borderId="1" xfId="0" applyFont="1" applyFill="1" applyBorder="1" applyAlignment="1" applyProtection="1">
      <alignment horizontal="center" vertical="center" wrapText="1"/>
      <protection hidden="1"/>
    </xf>
    <xf numFmtId="3" fontId="10" fillId="0" borderId="1" xfId="0" applyNumberFormat="1" applyFont="1" applyFill="1" applyBorder="1" applyAlignment="1" applyProtection="1">
      <alignment vertical="center" wrapText="1"/>
      <protection hidden="1"/>
    </xf>
    <xf numFmtId="3" fontId="8" fillId="0" borderId="1" xfId="0" applyNumberFormat="1" applyFont="1" applyFill="1" applyBorder="1" applyAlignment="1" applyProtection="1">
      <alignment vertical="center" wrapText="1"/>
      <protection hidden="1"/>
    </xf>
    <xf numFmtId="0" fontId="8" fillId="0" borderId="1" xfId="0" applyFont="1" applyFill="1" applyBorder="1" applyAlignment="1" applyProtection="1">
      <alignment horizontal="left" vertical="center" wrapText="1"/>
      <protection hidden="1"/>
    </xf>
    <xf numFmtId="0" fontId="10" fillId="0" borderId="1" xfId="0" applyFont="1" applyFill="1" applyBorder="1" applyAlignment="1" applyProtection="1">
      <alignment horizontal="left" vertical="center" wrapText="1"/>
      <protection hidden="1"/>
    </xf>
    <xf numFmtId="0" fontId="7" fillId="5" borderId="1" xfId="0" applyFont="1" applyFill="1" applyBorder="1" applyAlignment="1" applyProtection="1">
      <alignment horizontal="center" vertical="center" wrapText="1"/>
    </xf>
    <xf numFmtId="0" fontId="7" fillId="6" borderId="1" xfId="0" applyFont="1" applyFill="1" applyBorder="1" applyAlignment="1" applyProtection="1">
      <alignment horizontal="center" vertical="center" wrapText="1"/>
    </xf>
    <xf numFmtId="0" fontId="8" fillId="7" borderId="1" xfId="0" applyNumberFormat="1" applyFont="1" applyFill="1" applyBorder="1" applyAlignment="1" applyProtection="1">
      <alignment horizontal="center" vertical="center" wrapText="1"/>
      <protection hidden="1"/>
    </xf>
    <xf numFmtId="0" fontId="7" fillId="5" borderId="4" xfId="0" applyFont="1" applyFill="1" applyBorder="1" applyAlignment="1" applyProtection="1">
      <alignment horizontal="left" vertical="center" wrapText="1"/>
    </xf>
    <xf numFmtId="0" fontId="7" fillId="5" borderId="5" xfId="0" applyFont="1" applyFill="1" applyBorder="1" applyAlignment="1" applyProtection="1">
      <alignment horizontal="left" vertical="center" wrapText="1"/>
    </xf>
    <xf numFmtId="0" fontId="7" fillId="5" borderId="6" xfId="0" applyFont="1" applyFill="1" applyBorder="1" applyAlignment="1" applyProtection="1">
      <alignment horizontal="left" vertical="center" wrapText="1"/>
    </xf>
    <xf numFmtId="0" fontId="12" fillId="7" borderId="4" xfId="0" applyFont="1" applyFill="1" applyBorder="1" applyAlignment="1" applyProtection="1">
      <alignment horizontal="left" vertical="center" wrapText="1"/>
      <protection hidden="1"/>
    </xf>
    <xf numFmtId="0" fontId="12" fillId="7" borderId="5" xfId="0" applyFont="1" applyFill="1" applyBorder="1" applyAlignment="1" applyProtection="1">
      <alignment horizontal="left" vertical="center" wrapText="1"/>
      <protection hidden="1"/>
    </xf>
    <xf numFmtId="0" fontId="12" fillId="7" borderId="6" xfId="0" applyFont="1" applyFill="1" applyBorder="1" applyAlignment="1" applyProtection="1">
      <alignment horizontal="left" vertical="center" wrapText="1"/>
      <protection hidden="1"/>
    </xf>
    <xf numFmtId="0" fontId="2" fillId="7" borderId="7" xfId="0" applyFont="1" applyFill="1" applyBorder="1" applyAlignment="1" applyProtection="1">
      <alignment horizontal="center"/>
    </xf>
    <xf numFmtId="0" fontId="2" fillId="7" borderId="0" xfId="0" applyFont="1" applyFill="1" applyBorder="1" applyAlignment="1" applyProtection="1">
      <alignment horizontal="center"/>
    </xf>
    <xf numFmtId="0" fontId="2" fillId="6" borderId="7" xfId="0" applyFont="1" applyFill="1" applyBorder="1" applyAlignment="1" applyProtection="1">
      <alignment horizontal="center"/>
    </xf>
    <xf numFmtId="0" fontId="2" fillId="6" borderId="0" xfId="0" applyFont="1" applyFill="1" applyBorder="1" applyAlignment="1" applyProtection="1">
      <alignment horizontal="center"/>
    </xf>
    <xf numFmtId="0" fontId="0" fillId="0" borderId="0" xfId="0" applyBorder="1" applyAlignment="1" applyProtection="1">
      <alignment horizontal="left" wrapText="1"/>
    </xf>
    <xf numFmtId="0" fontId="7" fillId="6" borderId="1" xfId="0" applyFont="1" applyFill="1" applyBorder="1" applyAlignment="1" applyProtection="1">
      <alignment horizontal="center" vertical="center" wrapText="1"/>
    </xf>
    <xf numFmtId="0" fontId="8" fillId="7" borderId="4" xfId="0" applyFont="1" applyFill="1" applyBorder="1" applyAlignment="1" applyProtection="1">
      <alignment horizontal="left" vertical="center" wrapText="1"/>
      <protection hidden="1"/>
    </xf>
    <xf numFmtId="0" fontId="8" fillId="7" borderId="5" xfId="0" applyFont="1" applyFill="1" applyBorder="1" applyAlignment="1" applyProtection="1">
      <alignment horizontal="left" vertical="center" wrapText="1"/>
      <protection hidden="1"/>
    </xf>
    <xf numFmtId="0" fontId="8" fillId="7" borderId="6" xfId="0" applyFont="1" applyFill="1" applyBorder="1" applyAlignment="1" applyProtection="1">
      <alignment horizontal="left" vertical="center" wrapText="1"/>
      <protection hidden="1"/>
    </xf>
    <xf numFmtId="3" fontId="8" fillId="7" borderId="4" xfId="0" applyNumberFormat="1" applyFont="1" applyFill="1" applyBorder="1" applyAlignment="1" applyProtection="1">
      <alignment horizontal="left" vertical="center" wrapText="1"/>
      <protection hidden="1"/>
    </xf>
    <xf numFmtId="3" fontId="8" fillId="7" borderId="5" xfId="0" applyNumberFormat="1" applyFont="1" applyFill="1" applyBorder="1" applyAlignment="1" applyProtection="1">
      <alignment horizontal="left" vertical="center" wrapText="1"/>
      <protection hidden="1"/>
    </xf>
    <xf numFmtId="3" fontId="8" fillId="7" borderId="6" xfId="0" applyNumberFormat="1" applyFont="1" applyFill="1" applyBorder="1" applyAlignment="1" applyProtection="1">
      <alignment horizontal="left" vertical="center" wrapText="1"/>
      <protection hidden="1"/>
    </xf>
    <xf numFmtId="0" fontId="7" fillId="0" borderId="0" xfId="0" applyFont="1" applyFill="1" applyAlignment="1" applyProtection="1">
      <alignment wrapText="1"/>
    </xf>
    <xf numFmtId="0" fontId="8" fillId="0" borderId="1" xfId="0" applyFont="1" applyFill="1" applyBorder="1" applyAlignment="1" applyProtection="1">
      <alignment horizontal="center" vertical="center" wrapText="1"/>
    </xf>
    <xf numFmtId="0" fontId="8" fillId="0" borderId="1" xfId="1" applyFont="1" applyFill="1" applyBorder="1" applyAlignment="1" applyProtection="1">
      <alignment horizontal="left" vertical="center" wrapText="1"/>
    </xf>
    <xf numFmtId="0" fontId="8" fillId="0" borderId="1" xfId="1"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11" fillId="0" borderId="1" xfId="2" applyFont="1" applyFill="1" applyBorder="1" applyAlignment="1" applyProtection="1">
      <alignment horizontal="center" vertical="center" wrapText="1"/>
    </xf>
    <xf numFmtId="0" fontId="7" fillId="0" borderId="1" xfId="0" applyFont="1" applyFill="1" applyBorder="1" applyAlignment="1" applyProtection="1">
      <alignment horizontal="justify" vertical="center" wrapText="1"/>
    </xf>
    <xf numFmtId="0" fontId="7" fillId="0" borderId="1" xfId="0" applyFont="1" applyFill="1" applyBorder="1" applyAlignment="1" applyProtection="1">
      <alignment wrapText="1"/>
    </xf>
    <xf numFmtId="0" fontId="7" fillId="0" borderId="4" xfId="0" applyFont="1" applyFill="1" applyBorder="1" applyAlignment="1" applyProtection="1">
      <alignment vertical="center" wrapText="1"/>
    </xf>
    <xf numFmtId="0" fontId="7" fillId="0" borderId="0" xfId="0" applyFont="1" applyFill="1" applyAlignment="1" applyProtection="1">
      <alignment vertical="center" wrapText="1"/>
    </xf>
    <xf numFmtId="0" fontId="0" fillId="0" borderId="1" xfId="0" applyFont="1" applyFill="1" applyBorder="1" applyAlignment="1" applyProtection="1">
      <alignment horizontal="right" wrapText="1"/>
    </xf>
    <xf numFmtId="0" fontId="0" fillId="0" borderId="1" xfId="0" applyFont="1" applyFill="1" applyBorder="1" applyAlignment="1" applyProtection="1">
      <alignment vertical="center" wrapText="1"/>
    </xf>
    <xf numFmtId="0" fontId="7" fillId="8" borderId="1" xfId="0" applyFont="1" applyFill="1" applyBorder="1" applyAlignment="1" applyProtection="1">
      <alignment wrapText="1"/>
      <protection locked="0"/>
    </xf>
    <xf numFmtId="0" fontId="7" fillId="8" borderId="4" xfId="0" applyFont="1" applyFill="1" applyBorder="1" applyAlignment="1" applyProtection="1">
      <alignment vertical="center" wrapText="1"/>
      <protection locked="0"/>
    </xf>
    <xf numFmtId="0" fontId="7" fillId="8" borderId="1" xfId="0" applyFont="1" applyFill="1" applyBorder="1" applyAlignment="1" applyProtection="1">
      <alignment vertical="center" wrapText="1"/>
      <protection locked="0"/>
    </xf>
    <xf numFmtId="0" fontId="7" fillId="8" borderId="0" xfId="0" applyFont="1" applyFill="1" applyAlignment="1" applyProtection="1">
      <alignment horizontal="left" wrapText="1"/>
      <protection locked="0"/>
    </xf>
  </cellXfs>
  <cellStyles count="3">
    <cellStyle name="Normal" xfId="0" builtinId="0"/>
    <cellStyle name="Normal 2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election activeCell="A21" sqref="A21:B21"/>
    </sheetView>
  </sheetViews>
  <sheetFormatPr baseColWidth="10" defaultRowHeight="12.75" x14ac:dyDescent="0.2"/>
  <cols>
    <col min="1" max="1" width="19.7109375" style="1" customWidth="1"/>
    <col min="2" max="2" width="75.28515625" style="1" customWidth="1"/>
    <col min="3" max="16384" width="11.42578125" style="1"/>
  </cols>
  <sheetData>
    <row r="1" spans="1:2" x14ac:dyDescent="0.2">
      <c r="A1" s="2" t="s">
        <v>0</v>
      </c>
      <c r="B1" s="2" t="s">
        <v>1</v>
      </c>
    </row>
    <row r="2" spans="1:2" x14ac:dyDescent="0.2">
      <c r="A2" s="3">
        <v>1</v>
      </c>
      <c r="B2" s="4" t="s">
        <v>2</v>
      </c>
    </row>
    <row r="3" spans="1:2" x14ac:dyDescent="0.2">
      <c r="A3" s="5" t="s">
        <v>3</v>
      </c>
      <c r="B3" s="6" t="s">
        <v>4</v>
      </c>
    </row>
    <row r="4" spans="1:2" x14ac:dyDescent="0.2">
      <c r="A4" s="3">
        <v>2</v>
      </c>
      <c r="B4" s="4" t="s">
        <v>5</v>
      </c>
    </row>
    <row r="5" spans="1:2" x14ac:dyDescent="0.2">
      <c r="A5" s="7" t="s">
        <v>6</v>
      </c>
      <c r="B5" s="11" t="s">
        <v>7</v>
      </c>
    </row>
    <row r="6" spans="1:2" ht="25.5" x14ac:dyDescent="0.2">
      <c r="A6" s="5"/>
      <c r="B6" s="12" t="s">
        <v>8</v>
      </c>
    </row>
    <row r="7" spans="1:2" x14ac:dyDescent="0.2">
      <c r="A7" s="8" t="s">
        <v>9</v>
      </c>
      <c r="B7" s="13" t="s">
        <v>10</v>
      </c>
    </row>
    <row r="8" spans="1:2" ht="38.25" x14ac:dyDescent="0.2">
      <c r="A8" s="9"/>
      <c r="B8" s="12" t="s">
        <v>11</v>
      </c>
    </row>
    <row r="9" spans="1:2" x14ac:dyDescent="0.2">
      <c r="A9" s="3">
        <v>3</v>
      </c>
      <c r="B9" s="4" t="s">
        <v>12</v>
      </c>
    </row>
    <row r="10" spans="1:2" ht="76.5" x14ac:dyDescent="0.2">
      <c r="A10" s="8" t="s">
        <v>13</v>
      </c>
      <c r="B10" s="14" t="s">
        <v>14</v>
      </c>
    </row>
    <row r="11" spans="1:2" ht="38.25" x14ac:dyDescent="0.2">
      <c r="A11" s="8" t="s">
        <v>15</v>
      </c>
      <c r="B11" s="14" t="s">
        <v>16</v>
      </c>
    </row>
    <row r="12" spans="1:2" x14ac:dyDescent="0.2">
      <c r="A12" s="3">
        <v>4</v>
      </c>
      <c r="B12" s="4" t="s">
        <v>17</v>
      </c>
    </row>
    <row r="13" spans="1:2" ht="63.75" x14ac:dyDescent="0.2">
      <c r="A13" s="8" t="s">
        <v>18</v>
      </c>
      <c r="B13" s="12" t="s">
        <v>19</v>
      </c>
    </row>
    <row r="14" spans="1:2" x14ac:dyDescent="0.2">
      <c r="A14" s="3">
        <v>5</v>
      </c>
      <c r="B14" s="4" t="s">
        <v>20</v>
      </c>
    </row>
    <row r="15" spans="1:2" ht="25.5" x14ac:dyDescent="0.2">
      <c r="A15" s="8" t="s">
        <v>21</v>
      </c>
      <c r="B15" s="10" t="s">
        <v>22</v>
      </c>
    </row>
    <row r="16" spans="1:2" x14ac:dyDescent="0.2">
      <c r="A16" s="3">
        <v>6</v>
      </c>
      <c r="B16" s="4" t="s">
        <v>23</v>
      </c>
    </row>
    <row r="17" spans="1:2" x14ac:dyDescent="0.2">
      <c r="A17" s="8" t="s">
        <v>24</v>
      </c>
      <c r="B17" s="10" t="s">
        <v>25</v>
      </c>
    </row>
    <row r="18" spans="1:2" x14ac:dyDescent="0.2">
      <c r="A18" s="3">
        <v>7</v>
      </c>
      <c r="B18" s="4" t="s">
        <v>26</v>
      </c>
    </row>
    <row r="19" spans="1:2" x14ac:dyDescent="0.2">
      <c r="A19" s="8" t="s">
        <v>27</v>
      </c>
      <c r="B19" s="15" t="s">
        <v>28</v>
      </c>
    </row>
    <row r="20" spans="1:2" ht="38.25" x14ac:dyDescent="0.2">
      <c r="A20" s="8" t="s">
        <v>29</v>
      </c>
      <c r="B20" s="15" t="s">
        <v>30</v>
      </c>
    </row>
    <row r="21" spans="1:2" x14ac:dyDescent="0.2">
      <c r="A21" s="3">
        <v>8</v>
      </c>
      <c r="B21" s="4" t="s">
        <v>31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
  <sheetViews>
    <sheetView tabSelected="1" topLeftCell="A49" zoomScaleNormal="100" workbookViewId="0">
      <selection activeCell="A87" sqref="A87:H87"/>
    </sheetView>
  </sheetViews>
  <sheetFormatPr baseColWidth="10" defaultRowHeight="12" x14ac:dyDescent="0.2"/>
  <cols>
    <col min="1" max="1" width="5.28515625" style="48" bestFit="1" customWidth="1"/>
    <col min="2" max="2" width="58.5703125" style="48" customWidth="1"/>
    <col min="3" max="3" width="9" style="48" customWidth="1"/>
    <col min="4" max="4" width="10.28515625" style="48" customWidth="1"/>
    <col min="5" max="5" width="15.5703125" style="48" customWidth="1"/>
    <col min="6" max="6" width="15.28515625" style="57" customWidth="1"/>
    <col min="7" max="7" width="20.7109375" style="48" customWidth="1"/>
    <col min="8" max="8" width="18.140625" style="57" customWidth="1"/>
    <col min="9" max="16384" width="11.42578125" style="48"/>
  </cols>
  <sheetData>
    <row r="1" spans="1:8" ht="12.75" x14ac:dyDescent="0.2">
      <c r="A1" s="38" t="s">
        <v>145</v>
      </c>
      <c r="B1" s="39"/>
      <c r="C1" s="39"/>
      <c r="D1" s="39"/>
      <c r="E1" s="39"/>
      <c r="F1" s="39"/>
      <c r="G1" s="39"/>
      <c r="H1" s="39"/>
    </row>
    <row r="2" spans="1:8" ht="9" customHeight="1" x14ac:dyDescent="0.2">
      <c r="A2" s="36" t="s">
        <v>146</v>
      </c>
      <c r="B2" s="37"/>
      <c r="C2" s="37"/>
      <c r="D2" s="37"/>
      <c r="E2" s="37"/>
      <c r="F2" s="37"/>
      <c r="G2" s="37"/>
      <c r="H2" s="37"/>
    </row>
    <row r="3" spans="1:8" ht="205.5" customHeight="1" x14ac:dyDescent="0.25">
      <c r="A3" s="40" t="s">
        <v>154</v>
      </c>
      <c r="B3" s="40"/>
      <c r="C3" s="40"/>
      <c r="D3" s="40"/>
      <c r="E3" s="40"/>
      <c r="F3" s="40"/>
      <c r="G3" s="40"/>
      <c r="H3" s="40"/>
    </row>
    <row r="6" spans="1:8" ht="21.75" customHeight="1" x14ac:dyDescent="0.2">
      <c r="A6" s="41" t="s">
        <v>0</v>
      </c>
      <c r="B6" s="41" t="s">
        <v>1</v>
      </c>
      <c r="C6" s="41" t="s">
        <v>32</v>
      </c>
      <c r="D6" s="41" t="s">
        <v>33</v>
      </c>
      <c r="E6" s="41" t="s">
        <v>141</v>
      </c>
      <c r="F6" s="41"/>
      <c r="G6" s="41" t="s">
        <v>144</v>
      </c>
      <c r="H6" s="41"/>
    </row>
    <row r="7" spans="1:8" ht="24" x14ac:dyDescent="0.2">
      <c r="A7" s="41"/>
      <c r="B7" s="41"/>
      <c r="C7" s="41"/>
      <c r="D7" s="41"/>
      <c r="E7" s="28" t="s">
        <v>139</v>
      </c>
      <c r="F7" s="28" t="s">
        <v>140</v>
      </c>
      <c r="G7" s="28" t="s">
        <v>142</v>
      </c>
      <c r="H7" s="28" t="s">
        <v>143</v>
      </c>
    </row>
    <row r="8" spans="1:8" x14ac:dyDescent="0.2">
      <c r="A8" s="27">
        <v>1</v>
      </c>
      <c r="B8" s="30" t="s">
        <v>2</v>
      </c>
      <c r="C8" s="31"/>
      <c r="D8" s="31"/>
      <c r="E8" s="31"/>
      <c r="F8" s="31"/>
      <c r="G8" s="31"/>
      <c r="H8" s="32"/>
    </row>
    <row r="9" spans="1:8" ht="15" customHeight="1" x14ac:dyDescent="0.2">
      <c r="A9" s="29" t="s">
        <v>3</v>
      </c>
      <c r="B9" s="42" t="s">
        <v>4</v>
      </c>
      <c r="C9" s="43"/>
      <c r="D9" s="43"/>
      <c r="E9" s="43"/>
      <c r="F9" s="43"/>
      <c r="G9" s="43"/>
      <c r="H9" s="44"/>
    </row>
    <row r="10" spans="1:8" x14ac:dyDescent="0.2">
      <c r="A10" s="18" t="s">
        <v>34</v>
      </c>
      <c r="B10" s="19" t="s">
        <v>35</v>
      </c>
      <c r="C10" s="49" t="s">
        <v>118</v>
      </c>
      <c r="D10" s="49">
        <v>1</v>
      </c>
      <c r="E10" s="60"/>
      <c r="F10" s="17">
        <f>+D10*E10</f>
        <v>0</v>
      </c>
      <c r="G10" s="60"/>
      <c r="H10" s="17">
        <f>+G10*D10</f>
        <v>0</v>
      </c>
    </row>
    <row r="11" spans="1:8" x14ac:dyDescent="0.2">
      <c r="A11" s="18" t="s">
        <v>36</v>
      </c>
      <c r="B11" s="19" t="s">
        <v>37</v>
      </c>
      <c r="C11" s="49" t="s">
        <v>118</v>
      </c>
      <c r="D11" s="49">
        <v>6</v>
      </c>
      <c r="E11" s="60"/>
      <c r="F11" s="17">
        <f t="shared" ref="F11:F19" si="0">+D11*E11</f>
        <v>0</v>
      </c>
      <c r="G11" s="60"/>
      <c r="H11" s="17">
        <f t="shared" ref="H11:H20" si="1">+G11*D11</f>
        <v>0</v>
      </c>
    </row>
    <row r="12" spans="1:8" x14ac:dyDescent="0.2">
      <c r="A12" s="18" t="s">
        <v>38</v>
      </c>
      <c r="B12" s="19" t="s">
        <v>39</v>
      </c>
      <c r="C12" s="49" t="s">
        <v>118</v>
      </c>
      <c r="D12" s="49">
        <v>1</v>
      </c>
      <c r="E12" s="60"/>
      <c r="F12" s="17">
        <f t="shared" si="0"/>
        <v>0</v>
      </c>
      <c r="G12" s="60"/>
      <c r="H12" s="17">
        <f t="shared" si="1"/>
        <v>0</v>
      </c>
    </row>
    <row r="13" spans="1:8" x14ac:dyDescent="0.2">
      <c r="A13" s="18" t="s">
        <v>40</v>
      </c>
      <c r="B13" s="19" t="s">
        <v>41</v>
      </c>
      <c r="C13" s="49" t="s">
        <v>118</v>
      </c>
      <c r="D13" s="49">
        <v>2</v>
      </c>
      <c r="E13" s="60"/>
      <c r="F13" s="17">
        <f t="shared" si="0"/>
        <v>0</v>
      </c>
      <c r="G13" s="60"/>
      <c r="H13" s="17">
        <f t="shared" si="1"/>
        <v>0</v>
      </c>
    </row>
    <row r="14" spans="1:8" x14ac:dyDescent="0.2">
      <c r="A14" s="18" t="s">
        <v>42</v>
      </c>
      <c r="B14" s="19" t="s">
        <v>43</v>
      </c>
      <c r="C14" s="49" t="s">
        <v>118</v>
      </c>
      <c r="D14" s="49">
        <v>16</v>
      </c>
      <c r="E14" s="60"/>
      <c r="F14" s="17">
        <f t="shared" si="0"/>
        <v>0</v>
      </c>
      <c r="G14" s="60"/>
      <c r="H14" s="17">
        <f t="shared" si="1"/>
        <v>0</v>
      </c>
    </row>
    <row r="15" spans="1:8" x14ac:dyDescent="0.2">
      <c r="A15" s="18" t="s">
        <v>44</v>
      </c>
      <c r="B15" s="19" t="s">
        <v>45</v>
      </c>
      <c r="C15" s="49" t="s">
        <v>118</v>
      </c>
      <c r="D15" s="49">
        <v>2</v>
      </c>
      <c r="E15" s="60"/>
      <c r="F15" s="17">
        <f t="shared" si="0"/>
        <v>0</v>
      </c>
      <c r="G15" s="60"/>
      <c r="H15" s="17">
        <f t="shared" si="1"/>
        <v>0</v>
      </c>
    </row>
    <row r="16" spans="1:8" ht="24" x14ac:dyDescent="0.2">
      <c r="A16" s="18" t="s">
        <v>46</v>
      </c>
      <c r="B16" s="19" t="s">
        <v>47</v>
      </c>
      <c r="C16" s="49" t="s">
        <v>118</v>
      </c>
      <c r="D16" s="49">
        <v>1</v>
      </c>
      <c r="E16" s="60"/>
      <c r="F16" s="17">
        <f t="shared" si="0"/>
        <v>0</v>
      </c>
      <c r="G16" s="60"/>
      <c r="H16" s="17">
        <f t="shared" si="1"/>
        <v>0</v>
      </c>
    </row>
    <row r="17" spans="1:8" ht="60" x14ac:dyDescent="0.2">
      <c r="A17" s="18" t="s">
        <v>155</v>
      </c>
      <c r="B17" s="20" t="s">
        <v>123</v>
      </c>
      <c r="C17" s="49" t="s">
        <v>118</v>
      </c>
      <c r="D17" s="21">
        <v>1</v>
      </c>
      <c r="E17" s="60"/>
      <c r="F17" s="17">
        <f t="shared" si="0"/>
        <v>0</v>
      </c>
      <c r="G17" s="60"/>
      <c r="H17" s="17">
        <f t="shared" si="1"/>
        <v>0</v>
      </c>
    </row>
    <row r="18" spans="1:8" ht="60" x14ac:dyDescent="0.2">
      <c r="A18" s="18" t="s">
        <v>156</v>
      </c>
      <c r="B18" s="20" t="s">
        <v>124</v>
      </c>
      <c r="C18" s="49" t="s">
        <v>118</v>
      </c>
      <c r="D18" s="21">
        <v>1</v>
      </c>
      <c r="E18" s="60"/>
      <c r="F18" s="17">
        <f t="shared" si="0"/>
        <v>0</v>
      </c>
      <c r="G18" s="60"/>
      <c r="H18" s="17">
        <f t="shared" si="1"/>
        <v>0</v>
      </c>
    </row>
    <row r="19" spans="1:8" x14ac:dyDescent="0.2">
      <c r="A19" s="18" t="s">
        <v>157</v>
      </c>
      <c r="B19" s="20" t="s">
        <v>125</v>
      </c>
      <c r="C19" s="49" t="s">
        <v>118</v>
      </c>
      <c r="D19" s="21">
        <v>1</v>
      </c>
      <c r="E19" s="60"/>
      <c r="F19" s="17">
        <f t="shared" si="0"/>
        <v>0</v>
      </c>
      <c r="G19" s="60"/>
      <c r="H19" s="17">
        <f t="shared" si="1"/>
        <v>0</v>
      </c>
    </row>
    <row r="20" spans="1:8" ht="171.75" customHeight="1" x14ac:dyDescent="0.2">
      <c r="A20" s="18" t="s">
        <v>158</v>
      </c>
      <c r="B20" s="50" t="s">
        <v>126</v>
      </c>
      <c r="C20" s="49" t="s">
        <v>118</v>
      </c>
      <c r="D20" s="51">
        <v>1</v>
      </c>
      <c r="E20" s="60"/>
      <c r="F20" s="17">
        <f>+D20*E20</f>
        <v>0</v>
      </c>
      <c r="G20" s="60"/>
      <c r="H20" s="17">
        <f t="shared" si="1"/>
        <v>0</v>
      </c>
    </row>
    <row r="21" spans="1:8" x14ac:dyDescent="0.2">
      <c r="A21" s="27">
        <v>2</v>
      </c>
      <c r="B21" s="30" t="s">
        <v>5</v>
      </c>
      <c r="C21" s="31"/>
      <c r="D21" s="31"/>
      <c r="E21" s="31"/>
      <c r="F21" s="31"/>
      <c r="G21" s="31"/>
      <c r="H21" s="32"/>
    </row>
    <row r="22" spans="1:8" ht="27" customHeight="1" x14ac:dyDescent="0.2">
      <c r="A22" s="29" t="s">
        <v>6</v>
      </c>
      <c r="B22" s="33" t="s">
        <v>119</v>
      </c>
      <c r="C22" s="34"/>
      <c r="D22" s="34"/>
      <c r="E22" s="34"/>
      <c r="F22" s="34"/>
      <c r="G22" s="34"/>
      <c r="H22" s="35"/>
    </row>
    <row r="23" spans="1:8" ht="36" x14ac:dyDescent="0.2">
      <c r="A23" s="18" t="s">
        <v>48</v>
      </c>
      <c r="B23" s="20" t="s">
        <v>117</v>
      </c>
      <c r="C23" s="22" t="s">
        <v>120</v>
      </c>
      <c r="D23" s="21">
        <v>38</v>
      </c>
      <c r="E23" s="60"/>
      <c r="F23" s="17">
        <f>+D23*E23</f>
        <v>0</v>
      </c>
      <c r="G23" s="60"/>
      <c r="H23" s="17">
        <f t="shared" ref="H23:H25" si="2">+G23*D23</f>
        <v>0</v>
      </c>
    </row>
    <row r="24" spans="1:8" ht="36" x14ac:dyDescent="0.2">
      <c r="A24" s="18" t="s">
        <v>49</v>
      </c>
      <c r="B24" s="20" t="s">
        <v>50</v>
      </c>
      <c r="C24" s="22" t="s">
        <v>120</v>
      </c>
      <c r="D24" s="21">
        <v>52</v>
      </c>
      <c r="E24" s="60"/>
      <c r="F24" s="17">
        <f t="shared" ref="F24:F31" si="3">+D24*E24</f>
        <v>0</v>
      </c>
      <c r="G24" s="60"/>
      <c r="H24" s="17">
        <f t="shared" si="2"/>
        <v>0</v>
      </c>
    </row>
    <row r="25" spans="1:8" ht="24" x14ac:dyDescent="0.2">
      <c r="A25" s="18" t="s">
        <v>51</v>
      </c>
      <c r="B25" s="20" t="s">
        <v>52</v>
      </c>
      <c r="C25" s="22" t="s">
        <v>120</v>
      </c>
      <c r="D25" s="21">
        <f>+SUM(D23)</f>
        <v>38</v>
      </c>
      <c r="E25" s="60"/>
      <c r="F25" s="17">
        <f t="shared" si="3"/>
        <v>0</v>
      </c>
      <c r="G25" s="60"/>
      <c r="H25" s="17">
        <f t="shared" si="2"/>
        <v>0</v>
      </c>
    </row>
    <row r="26" spans="1:8" ht="30" customHeight="1" x14ac:dyDescent="0.2">
      <c r="A26" s="29" t="s">
        <v>9</v>
      </c>
      <c r="B26" s="33" t="s">
        <v>121</v>
      </c>
      <c r="C26" s="34"/>
      <c r="D26" s="34"/>
      <c r="E26" s="34"/>
      <c r="F26" s="34"/>
      <c r="G26" s="34"/>
      <c r="H26" s="35"/>
    </row>
    <row r="27" spans="1:8" x14ac:dyDescent="0.2">
      <c r="A27" s="18" t="s">
        <v>53</v>
      </c>
      <c r="B27" s="20" t="s">
        <v>54</v>
      </c>
      <c r="C27" s="22" t="s">
        <v>120</v>
      </c>
      <c r="D27" s="21">
        <v>155</v>
      </c>
      <c r="E27" s="60"/>
      <c r="F27" s="17">
        <f t="shared" si="3"/>
        <v>0</v>
      </c>
      <c r="G27" s="60"/>
      <c r="H27" s="17">
        <f t="shared" ref="H27:H31" si="4">+G27*D27</f>
        <v>0</v>
      </c>
    </row>
    <row r="28" spans="1:8" x14ac:dyDescent="0.2">
      <c r="A28" s="18" t="s">
        <v>55</v>
      </c>
      <c r="B28" s="20" t="s">
        <v>56</v>
      </c>
      <c r="C28" s="22" t="s">
        <v>120</v>
      </c>
      <c r="D28" s="21">
        <v>8</v>
      </c>
      <c r="E28" s="60"/>
      <c r="F28" s="17">
        <f t="shared" si="3"/>
        <v>0</v>
      </c>
      <c r="G28" s="60"/>
      <c r="H28" s="17">
        <f t="shared" si="4"/>
        <v>0</v>
      </c>
    </row>
    <row r="29" spans="1:8" x14ac:dyDescent="0.2">
      <c r="A29" s="18" t="s">
        <v>57</v>
      </c>
      <c r="B29" s="20" t="s">
        <v>58</v>
      </c>
      <c r="C29" s="22" t="s">
        <v>120</v>
      </c>
      <c r="D29" s="21">
        <v>18</v>
      </c>
      <c r="E29" s="60"/>
      <c r="F29" s="17">
        <f t="shared" si="3"/>
        <v>0</v>
      </c>
      <c r="G29" s="60"/>
      <c r="H29" s="17">
        <f t="shared" si="4"/>
        <v>0</v>
      </c>
    </row>
    <row r="30" spans="1:8" ht="24" x14ac:dyDescent="0.2">
      <c r="A30" s="18" t="s">
        <v>59</v>
      </c>
      <c r="B30" s="20" t="s">
        <v>60</v>
      </c>
      <c r="C30" s="22" t="s">
        <v>120</v>
      </c>
      <c r="D30" s="21">
        <v>94</v>
      </c>
      <c r="E30" s="60"/>
      <c r="F30" s="17">
        <f t="shared" si="3"/>
        <v>0</v>
      </c>
      <c r="G30" s="60"/>
      <c r="H30" s="17">
        <f t="shared" si="4"/>
        <v>0</v>
      </c>
    </row>
    <row r="31" spans="1:8" x14ac:dyDescent="0.2">
      <c r="A31" s="18" t="s">
        <v>61</v>
      </c>
      <c r="B31" s="20" t="s">
        <v>62</v>
      </c>
      <c r="C31" s="22" t="s">
        <v>120</v>
      </c>
      <c r="D31" s="21">
        <v>7</v>
      </c>
      <c r="E31" s="60"/>
      <c r="F31" s="17">
        <f t="shared" si="3"/>
        <v>0</v>
      </c>
      <c r="G31" s="60"/>
      <c r="H31" s="17">
        <f t="shared" si="4"/>
        <v>0</v>
      </c>
    </row>
    <row r="32" spans="1:8" x14ac:dyDescent="0.2">
      <c r="A32" s="27">
        <v>3</v>
      </c>
      <c r="B32" s="30" t="s">
        <v>12</v>
      </c>
      <c r="C32" s="31"/>
      <c r="D32" s="31"/>
      <c r="E32" s="31"/>
      <c r="F32" s="31"/>
      <c r="G32" s="31"/>
      <c r="H32" s="32"/>
    </row>
    <row r="33" spans="1:8" ht="72" customHeight="1" x14ac:dyDescent="0.2">
      <c r="A33" s="29" t="s">
        <v>13</v>
      </c>
      <c r="B33" s="45" t="s">
        <v>14</v>
      </c>
      <c r="C33" s="46"/>
      <c r="D33" s="46"/>
      <c r="E33" s="46"/>
      <c r="F33" s="46"/>
      <c r="G33" s="46"/>
      <c r="H33" s="47"/>
    </row>
    <row r="34" spans="1:8" ht="24" x14ac:dyDescent="0.2">
      <c r="A34" s="18" t="s">
        <v>63</v>
      </c>
      <c r="B34" s="23" t="s">
        <v>64</v>
      </c>
      <c r="C34" s="22" t="s">
        <v>118</v>
      </c>
      <c r="D34" s="21">
        <v>30</v>
      </c>
      <c r="E34" s="60"/>
      <c r="F34" s="17">
        <f t="shared" ref="F34:F35" si="5">+D34*E34</f>
        <v>0</v>
      </c>
      <c r="G34" s="60"/>
      <c r="H34" s="17">
        <f t="shared" ref="H34:H35" si="6">+G34*D34</f>
        <v>0</v>
      </c>
    </row>
    <row r="35" spans="1:8" ht="24" x14ac:dyDescent="0.2">
      <c r="A35" s="18" t="s">
        <v>65</v>
      </c>
      <c r="B35" s="24" t="s">
        <v>66</v>
      </c>
      <c r="C35" s="22" t="s">
        <v>118</v>
      </c>
      <c r="D35" s="21">
        <v>12</v>
      </c>
      <c r="E35" s="60"/>
      <c r="F35" s="17">
        <f t="shared" si="5"/>
        <v>0</v>
      </c>
      <c r="G35" s="60"/>
      <c r="H35" s="17">
        <f t="shared" si="6"/>
        <v>0</v>
      </c>
    </row>
    <row r="36" spans="1:8" ht="36" customHeight="1" x14ac:dyDescent="0.2">
      <c r="A36" s="29" t="s">
        <v>15</v>
      </c>
      <c r="B36" s="45" t="s">
        <v>16</v>
      </c>
      <c r="C36" s="46"/>
      <c r="D36" s="46"/>
      <c r="E36" s="46"/>
      <c r="F36" s="46"/>
      <c r="G36" s="46"/>
      <c r="H36" s="47"/>
    </row>
    <row r="37" spans="1:8" x14ac:dyDescent="0.2">
      <c r="A37" s="18" t="s">
        <v>67</v>
      </c>
      <c r="B37" s="23" t="s">
        <v>68</v>
      </c>
      <c r="C37" s="22" t="s">
        <v>118</v>
      </c>
      <c r="D37" s="21">
        <v>44</v>
      </c>
      <c r="E37" s="60"/>
      <c r="F37" s="17">
        <f t="shared" ref="F37:F42" si="7">+D37*E37</f>
        <v>0</v>
      </c>
      <c r="G37" s="60"/>
      <c r="H37" s="17">
        <f t="shared" ref="H37:H41" si="8">+G37*D37</f>
        <v>0</v>
      </c>
    </row>
    <row r="38" spans="1:8" x14ac:dyDescent="0.2">
      <c r="A38" s="18" t="s">
        <v>69</v>
      </c>
      <c r="B38" s="23" t="s">
        <v>70</v>
      </c>
      <c r="C38" s="22" t="s">
        <v>118</v>
      </c>
      <c r="D38" s="21">
        <v>26</v>
      </c>
      <c r="E38" s="60"/>
      <c r="F38" s="17">
        <f t="shared" si="7"/>
        <v>0</v>
      </c>
      <c r="G38" s="60"/>
      <c r="H38" s="17">
        <f t="shared" si="8"/>
        <v>0</v>
      </c>
    </row>
    <row r="39" spans="1:8" x14ac:dyDescent="0.2">
      <c r="A39" s="18" t="s">
        <v>71</v>
      </c>
      <c r="B39" s="23" t="s">
        <v>72</v>
      </c>
      <c r="C39" s="22" t="s">
        <v>118</v>
      </c>
      <c r="D39" s="21">
        <v>3</v>
      </c>
      <c r="E39" s="60"/>
      <c r="F39" s="17">
        <f t="shared" si="7"/>
        <v>0</v>
      </c>
      <c r="G39" s="60"/>
      <c r="H39" s="17">
        <f t="shared" si="8"/>
        <v>0</v>
      </c>
    </row>
    <row r="40" spans="1:8" x14ac:dyDescent="0.2">
      <c r="A40" s="18" t="s">
        <v>73</v>
      </c>
      <c r="B40" s="23" t="s">
        <v>74</v>
      </c>
      <c r="C40" s="22" t="s">
        <v>118</v>
      </c>
      <c r="D40" s="21">
        <v>2</v>
      </c>
      <c r="E40" s="60"/>
      <c r="F40" s="17">
        <f t="shared" si="7"/>
        <v>0</v>
      </c>
      <c r="G40" s="60"/>
      <c r="H40" s="17">
        <f t="shared" si="8"/>
        <v>0</v>
      </c>
    </row>
    <row r="41" spans="1:8" x14ac:dyDescent="0.2">
      <c r="A41" s="18" t="s">
        <v>75</v>
      </c>
      <c r="B41" s="23" t="s">
        <v>76</v>
      </c>
      <c r="C41" s="22" t="s">
        <v>118</v>
      </c>
      <c r="D41" s="21">
        <v>10</v>
      </c>
      <c r="E41" s="60"/>
      <c r="F41" s="17">
        <f t="shared" si="7"/>
        <v>0</v>
      </c>
      <c r="G41" s="60"/>
      <c r="H41" s="17">
        <f t="shared" si="8"/>
        <v>0</v>
      </c>
    </row>
    <row r="42" spans="1:8" x14ac:dyDescent="0.2">
      <c r="A42" s="18" t="s">
        <v>77</v>
      </c>
      <c r="B42" s="23" t="s">
        <v>78</v>
      </c>
      <c r="C42" s="22" t="s">
        <v>118</v>
      </c>
      <c r="D42" s="21">
        <v>1</v>
      </c>
      <c r="E42" s="60"/>
      <c r="F42" s="17">
        <f t="shared" si="7"/>
        <v>0</v>
      </c>
      <c r="G42" s="60"/>
      <c r="H42" s="17">
        <f>+G42*D42</f>
        <v>0</v>
      </c>
    </row>
    <row r="43" spans="1:8" x14ac:dyDescent="0.2">
      <c r="A43" s="27">
        <v>4</v>
      </c>
      <c r="B43" s="30" t="s">
        <v>17</v>
      </c>
      <c r="C43" s="31"/>
      <c r="D43" s="31"/>
      <c r="E43" s="31"/>
      <c r="F43" s="31"/>
      <c r="G43" s="31"/>
      <c r="H43" s="32"/>
    </row>
    <row r="44" spans="1:8" ht="60" customHeight="1" x14ac:dyDescent="0.2">
      <c r="A44" s="29" t="s">
        <v>18</v>
      </c>
      <c r="B44" s="42" t="s">
        <v>19</v>
      </c>
      <c r="C44" s="43"/>
      <c r="D44" s="43"/>
      <c r="E44" s="43"/>
      <c r="F44" s="43"/>
      <c r="G44" s="43"/>
      <c r="H44" s="44"/>
    </row>
    <row r="45" spans="1:8" ht="120" x14ac:dyDescent="0.2">
      <c r="A45" s="18" t="s">
        <v>79</v>
      </c>
      <c r="B45" s="20" t="s">
        <v>127</v>
      </c>
      <c r="C45" s="22" t="s">
        <v>118</v>
      </c>
      <c r="D45" s="21">
        <v>25</v>
      </c>
      <c r="E45" s="60"/>
      <c r="F45" s="17">
        <f t="shared" ref="F45:F48" si="9">+D45*E45</f>
        <v>0</v>
      </c>
      <c r="G45" s="60"/>
      <c r="H45" s="17">
        <f>+G45*D45</f>
        <v>0</v>
      </c>
    </row>
    <row r="46" spans="1:8" ht="120" x14ac:dyDescent="0.2">
      <c r="A46" s="18" t="s">
        <v>80</v>
      </c>
      <c r="B46" s="25" t="s">
        <v>128</v>
      </c>
      <c r="C46" s="22" t="s">
        <v>118</v>
      </c>
      <c r="D46" s="21">
        <v>6</v>
      </c>
      <c r="E46" s="60"/>
      <c r="F46" s="17">
        <f t="shared" si="9"/>
        <v>0</v>
      </c>
      <c r="G46" s="60"/>
      <c r="H46" s="17">
        <f>+G46*D46</f>
        <v>0</v>
      </c>
    </row>
    <row r="47" spans="1:8" ht="144" x14ac:dyDescent="0.2">
      <c r="A47" s="18" t="s">
        <v>81</v>
      </c>
      <c r="B47" s="20" t="s">
        <v>129</v>
      </c>
      <c r="C47" s="22" t="s">
        <v>118</v>
      </c>
      <c r="D47" s="21">
        <v>5</v>
      </c>
      <c r="E47" s="60"/>
      <c r="F47" s="17">
        <f t="shared" si="9"/>
        <v>0</v>
      </c>
      <c r="G47" s="60"/>
      <c r="H47" s="17">
        <f>+G47*D47</f>
        <v>0</v>
      </c>
    </row>
    <row r="48" spans="1:8" ht="144" x14ac:dyDescent="0.2">
      <c r="A48" s="18" t="s">
        <v>82</v>
      </c>
      <c r="B48" s="26" t="s">
        <v>130</v>
      </c>
      <c r="C48" s="22" t="s">
        <v>118</v>
      </c>
      <c r="D48" s="21">
        <v>6</v>
      </c>
      <c r="E48" s="60"/>
      <c r="F48" s="17">
        <f t="shared" si="9"/>
        <v>0</v>
      </c>
      <c r="G48" s="60"/>
      <c r="H48" s="17">
        <f>+G48*D48</f>
        <v>0</v>
      </c>
    </row>
    <row r="49" spans="1:8" x14ac:dyDescent="0.2">
      <c r="A49" s="27">
        <v>5</v>
      </c>
      <c r="B49" s="30" t="s">
        <v>20</v>
      </c>
      <c r="C49" s="31"/>
      <c r="D49" s="31"/>
      <c r="E49" s="31"/>
      <c r="F49" s="31"/>
      <c r="G49" s="31"/>
      <c r="H49" s="32"/>
    </row>
    <row r="50" spans="1:8" ht="36" customHeight="1" x14ac:dyDescent="0.2">
      <c r="A50" s="29" t="s">
        <v>21</v>
      </c>
      <c r="B50" s="42" t="s">
        <v>22</v>
      </c>
      <c r="C50" s="43"/>
      <c r="D50" s="43"/>
      <c r="E50" s="43"/>
      <c r="F50" s="43"/>
      <c r="G50" s="43"/>
      <c r="H50" s="44"/>
    </row>
    <row r="51" spans="1:8" x14ac:dyDescent="0.2">
      <c r="A51" s="18" t="s">
        <v>83</v>
      </c>
      <c r="B51" s="20" t="s">
        <v>84</v>
      </c>
      <c r="C51" s="22" t="s">
        <v>120</v>
      </c>
      <c r="D51" s="21">
        <v>700</v>
      </c>
      <c r="E51" s="60"/>
      <c r="F51" s="17">
        <f>+D51*E51</f>
        <v>0</v>
      </c>
      <c r="G51" s="60"/>
      <c r="H51" s="17">
        <f>+G51*D51</f>
        <v>0</v>
      </c>
    </row>
    <row r="52" spans="1:8" x14ac:dyDescent="0.2">
      <c r="A52" s="18" t="s">
        <v>85</v>
      </c>
      <c r="B52" s="20" t="s">
        <v>86</v>
      </c>
      <c r="C52" s="22" t="s">
        <v>120</v>
      </c>
      <c r="D52" s="21">
        <v>100</v>
      </c>
      <c r="E52" s="60"/>
      <c r="F52" s="17">
        <f>+D52*E52</f>
        <v>0</v>
      </c>
      <c r="G52" s="60"/>
      <c r="H52" s="17">
        <f>+G52*D52</f>
        <v>0</v>
      </c>
    </row>
    <row r="53" spans="1:8" x14ac:dyDescent="0.2">
      <c r="A53" s="27">
        <v>6</v>
      </c>
      <c r="B53" s="30" t="s">
        <v>23</v>
      </c>
      <c r="C53" s="31"/>
      <c r="D53" s="31"/>
      <c r="E53" s="31"/>
      <c r="F53" s="31"/>
      <c r="G53" s="31"/>
      <c r="H53" s="32"/>
    </row>
    <row r="54" spans="1:8" ht="15" customHeight="1" x14ac:dyDescent="0.2">
      <c r="A54" s="29" t="s">
        <v>24</v>
      </c>
      <c r="B54" s="42" t="s">
        <v>25</v>
      </c>
      <c r="C54" s="43"/>
      <c r="D54" s="43"/>
      <c r="E54" s="43"/>
      <c r="F54" s="43"/>
      <c r="G54" s="43"/>
      <c r="H54" s="44"/>
    </row>
    <row r="55" spans="1:8" x14ac:dyDescent="0.2">
      <c r="A55" s="18" t="s">
        <v>87</v>
      </c>
      <c r="B55" s="50" t="s">
        <v>88</v>
      </c>
      <c r="C55" s="22" t="s">
        <v>120</v>
      </c>
      <c r="D55" s="51">
        <v>1500</v>
      </c>
      <c r="E55" s="60"/>
      <c r="F55" s="17">
        <f t="shared" ref="F55:F65" si="10">+D55*E55</f>
        <v>0</v>
      </c>
      <c r="G55" s="60"/>
      <c r="H55" s="17">
        <f t="shared" ref="H55:H65" si="11">+G55*D55</f>
        <v>0</v>
      </c>
    </row>
    <row r="56" spans="1:8" x14ac:dyDescent="0.2">
      <c r="A56" s="18" t="s">
        <v>89</v>
      </c>
      <c r="B56" s="50" t="s">
        <v>90</v>
      </c>
      <c r="C56" s="51" t="s">
        <v>118</v>
      </c>
      <c r="D56" s="51">
        <v>54</v>
      </c>
      <c r="E56" s="60"/>
      <c r="F56" s="17">
        <f t="shared" si="10"/>
        <v>0</v>
      </c>
      <c r="G56" s="60"/>
      <c r="H56" s="17">
        <f t="shared" si="11"/>
        <v>0</v>
      </c>
    </row>
    <row r="57" spans="1:8" x14ac:dyDescent="0.2">
      <c r="A57" s="18" t="s">
        <v>91</v>
      </c>
      <c r="B57" s="50" t="s">
        <v>92</v>
      </c>
      <c r="C57" s="51" t="s">
        <v>118</v>
      </c>
      <c r="D57" s="51">
        <v>54</v>
      </c>
      <c r="E57" s="60"/>
      <c r="F57" s="17">
        <f t="shared" si="10"/>
        <v>0</v>
      </c>
      <c r="G57" s="60"/>
      <c r="H57" s="17">
        <f t="shared" si="11"/>
        <v>0</v>
      </c>
    </row>
    <row r="58" spans="1:8" x14ac:dyDescent="0.2">
      <c r="A58" s="18" t="s">
        <v>93</v>
      </c>
      <c r="B58" s="50" t="s">
        <v>94</v>
      </c>
      <c r="C58" s="51" t="s">
        <v>118</v>
      </c>
      <c r="D58" s="51">
        <v>104</v>
      </c>
      <c r="E58" s="60"/>
      <c r="F58" s="17">
        <f t="shared" si="10"/>
        <v>0</v>
      </c>
      <c r="G58" s="60"/>
      <c r="H58" s="17">
        <f t="shared" si="11"/>
        <v>0</v>
      </c>
    </row>
    <row r="59" spans="1:8" x14ac:dyDescent="0.2">
      <c r="A59" s="18" t="s">
        <v>95</v>
      </c>
      <c r="B59" s="50" t="s">
        <v>96</v>
      </c>
      <c r="C59" s="51" t="s">
        <v>118</v>
      </c>
      <c r="D59" s="51">
        <v>200</v>
      </c>
      <c r="E59" s="60"/>
      <c r="F59" s="17">
        <f t="shared" si="10"/>
        <v>0</v>
      </c>
      <c r="G59" s="60"/>
      <c r="H59" s="17">
        <f t="shared" si="11"/>
        <v>0</v>
      </c>
    </row>
    <row r="60" spans="1:8" x14ac:dyDescent="0.2">
      <c r="A60" s="18" t="s">
        <v>97</v>
      </c>
      <c r="B60" s="50" t="s">
        <v>98</v>
      </c>
      <c r="C60" s="22" t="s">
        <v>120</v>
      </c>
      <c r="D60" s="51">
        <v>40</v>
      </c>
      <c r="E60" s="60"/>
      <c r="F60" s="17">
        <f t="shared" si="10"/>
        <v>0</v>
      </c>
      <c r="G60" s="60"/>
      <c r="H60" s="17">
        <f t="shared" si="11"/>
        <v>0</v>
      </c>
    </row>
    <row r="61" spans="1:8" x14ac:dyDescent="0.2">
      <c r="A61" s="18" t="s">
        <v>99</v>
      </c>
      <c r="B61" s="50" t="s">
        <v>100</v>
      </c>
      <c r="C61" s="22" t="s">
        <v>120</v>
      </c>
      <c r="D61" s="51">
        <v>50</v>
      </c>
      <c r="E61" s="60"/>
      <c r="F61" s="17">
        <f t="shared" si="10"/>
        <v>0</v>
      </c>
      <c r="G61" s="60"/>
      <c r="H61" s="17">
        <f t="shared" si="11"/>
        <v>0</v>
      </c>
    </row>
    <row r="62" spans="1:8" x14ac:dyDescent="0.2">
      <c r="A62" s="18" t="s">
        <v>101</v>
      </c>
      <c r="B62" s="50" t="s">
        <v>102</v>
      </c>
      <c r="C62" s="22" t="s">
        <v>120</v>
      </c>
      <c r="D62" s="51">
        <v>60</v>
      </c>
      <c r="E62" s="60"/>
      <c r="F62" s="17">
        <f t="shared" si="10"/>
        <v>0</v>
      </c>
      <c r="G62" s="60"/>
      <c r="H62" s="17">
        <f t="shared" si="11"/>
        <v>0</v>
      </c>
    </row>
    <row r="63" spans="1:8" x14ac:dyDescent="0.2">
      <c r="A63" s="18" t="s">
        <v>103</v>
      </c>
      <c r="B63" s="50" t="s">
        <v>104</v>
      </c>
      <c r="C63" s="51" t="s">
        <v>118</v>
      </c>
      <c r="D63" s="51">
        <v>1</v>
      </c>
      <c r="E63" s="60"/>
      <c r="F63" s="17">
        <f t="shared" si="10"/>
        <v>0</v>
      </c>
      <c r="G63" s="60"/>
      <c r="H63" s="17">
        <f t="shared" si="11"/>
        <v>0</v>
      </c>
    </row>
    <row r="64" spans="1:8" x14ac:dyDescent="0.2">
      <c r="A64" s="18" t="s">
        <v>105</v>
      </c>
      <c r="B64" s="50" t="s">
        <v>106</v>
      </c>
      <c r="C64" s="51" t="s">
        <v>118</v>
      </c>
      <c r="D64" s="51">
        <v>1</v>
      </c>
      <c r="E64" s="60"/>
      <c r="F64" s="17">
        <f t="shared" si="10"/>
        <v>0</v>
      </c>
      <c r="G64" s="60"/>
      <c r="H64" s="17">
        <f t="shared" si="11"/>
        <v>0</v>
      </c>
    </row>
    <row r="65" spans="1:8" x14ac:dyDescent="0.2">
      <c r="A65" s="18" t="s">
        <v>107</v>
      </c>
      <c r="B65" s="52" t="s">
        <v>108</v>
      </c>
      <c r="C65" s="51" t="s">
        <v>118</v>
      </c>
      <c r="D65" s="53">
        <v>54</v>
      </c>
      <c r="E65" s="60"/>
      <c r="F65" s="17">
        <f t="shared" si="10"/>
        <v>0</v>
      </c>
      <c r="G65" s="60"/>
      <c r="H65" s="17">
        <f t="shared" si="11"/>
        <v>0</v>
      </c>
    </row>
    <row r="66" spans="1:8" x14ac:dyDescent="0.2">
      <c r="A66" s="27">
        <v>7</v>
      </c>
      <c r="B66" s="30" t="s">
        <v>26</v>
      </c>
      <c r="C66" s="31"/>
      <c r="D66" s="31"/>
      <c r="E66" s="31"/>
      <c r="F66" s="31"/>
      <c r="G66" s="31"/>
      <c r="H66" s="32"/>
    </row>
    <row r="67" spans="1:8" ht="24" x14ac:dyDescent="0.2">
      <c r="A67" s="18" t="s">
        <v>27</v>
      </c>
      <c r="B67" s="50" t="s">
        <v>28</v>
      </c>
      <c r="C67" s="51" t="s">
        <v>122</v>
      </c>
      <c r="D67" s="51">
        <v>1</v>
      </c>
      <c r="E67" s="60"/>
      <c r="F67" s="17">
        <f t="shared" ref="F67:F68" si="12">+D67*E67</f>
        <v>0</v>
      </c>
      <c r="G67" s="60"/>
      <c r="H67" s="17">
        <f t="shared" ref="H67:H68" si="13">+G67*D67</f>
        <v>0</v>
      </c>
    </row>
    <row r="68" spans="1:8" ht="48" x14ac:dyDescent="0.2">
      <c r="A68" s="18" t="s">
        <v>29</v>
      </c>
      <c r="B68" s="50" t="s">
        <v>30</v>
      </c>
      <c r="C68" s="51" t="s">
        <v>122</v>
      </c>
      <c r="D68" s="51">
        <v>1</v>
      </c>
      <c r="E68" s="60"/>
      <c r="F68" s="17">
        <f t="shared" si="12"/>
        <v>0</v>
      </c>
      <c r="G68" s="60"/>
      <c r="H68" s="17">
        <f t="shared" si="13"/>
        <v>0</v>
      </c>
    </row>
    <row r="69" spans="1:8" x14ac:dyDescent="0.2">
      <c r="A69" s="27">
        <v>8</v>
      </c>
      <c r="B69" s="30" t="s">
        <v>31</v>
      </c>
      <c r="C69" s="31"/>
      <c r="D69" s="31"/>
      <c r="E69" s="31"/>
      <c r="F69" s="31"/>
      <c r="G69" s="31"/>
      <c r="H69" s="32"/>
    </row>
    <row r="70" spans="1:8" x14ac:dyDescent="0.2">
      <c r="A70" s="16" t="s">
        <v>109</v>
      </c>
      <c r="B70" s="54" t="s">
        <v>131</v>
      </c>
      <c r="C70" s="22" t="s">
        <v>120</v>
      </c>
      <c r="D70" s="16">
        <v>19</v>
      </c>
      <c r="E70" s="60"/>
      <c r="F70" s="17">
        <f t="shared" ref="F70:F77" si="14">+D70*E70</f>
        <v>0</v>
      </c>
      <c r="G70" s="60"/>
      <c r="H70" s="17">
        <f t="shared" ref="H70:H77" si="15">+G70*D70</f>
        <v>0</v>
      </c>
    </row>
    <row r="71" spans="1:8" x14ac:dyDescent="0.2">
      <c r="A71" s="16" t="s">
        <v>110</v>
      </c>
      <c r="B71" s="54" t="s">
        <v>132</v>
      </c>
      <c r="C71" s="22" t="s">
        <v>120</v>
      </c>
      <c r="D71" s="16">
        <v>19</v>
      </c>
      <c r="E71" s="60"/>
      <c r="F71" s="17">
        <f t="shared" si="14"/>
        <v>0</v>
      </c>
      <c r="G71" s="60"/>
      <c r="H71" s="17">
        <f t="shared" si="15"/>
        <v>0</v>
      </c>
    </row>
    <row r="72" spans="1:8" x14ac:dyDescent="0.2">
      <c r="A72" s="16" t="s">
        <v>111</v>
      </c>
      <c r="B72" s="54" t="s">
        <v>133</v>
      </c>
      <c r="C72" s="51" t="s">
        <v>118</v>
      </c>
      <c r="D72" s="16">
        <v>2</v>
      </c>
      <c r="E72" s="60"/>
      <c r="F72" s="17">
        <f t="shared" si="14"/>
        <v>0</v>
      </c>
      <c r="G72" s="60"/>
      <c r="H72" s="17">
        <f t="shared" si="15"/>
        <v>0</v>
      </c>
    </row>
    <row r="73" spans="1:8" x14ac:dyDescent="0.2">
      <c r="A73" s="16" t="s">
        <v>112</v>
      </c>
      <c r="B73" s="54" t="s">
        <v>134</v>
      </c>
      <c r="C73" s="51" t="s">
        <v>118</v>
      </c>
      <c r="D73" s="16">
        <v>2</v>
      </c>
      <c r="E73" s="60"/>
      <c r="F73" s="17">
        <f t="shared" si="14"/>
        <v>0</v>
      </c>
      <c r="G73" s="60"/>
      <c r="H73" s="17">
        <f t="shared" si="15"/>
        <v>0</v>
      </c>
    </row>
    <row r="74" spans="1:8" x14ac:dyDescent="0.2">
      <c r="A74" s="16" t="s">
        <v>113</v>
      </c>
      <c r="B74" s="54" t="s">
        <v>135</v>
      </c>
      <c r="C74" s="16" t="s">
        <v>122</v>
      </c>
      <c r="D74" s="16">
        <v>2</v>
      </c>
      <c r="E74" s="60"/>
      <c r="F74" s="17">
        <f t="shared" si="14"/>
        <v>0</v>
      </c>
      <c r="G74" s="60"/>
      <c r="H74" s="17">
        <f t="shared" si="15"/>
        <v>0</v>
      </c>
    </row>
    <row r="75" spans="1:8" x14ac:dyDescent="0.2">
      <c r="A75" s="16" t="s">
        <v>114</v>
      </c>
      <c r="B75" s="54" t="s">
        <v>136</v>
      </c>
      <c r="C75" s="16" t="s">
        <v>122</v>
      </c>
      <c r="D75" s="16">
        <v>2</v>
      </c>
      <c r="E75" s="60"/>
      <c r="F75" s="17">
        <f t="shared" si="14"/>
        <v>0</v>
      </c>
      <c r="G75" s="60"/>
      <c r="H75" s="17">
        <f t="shared" si="15"/>
        <v>0</v>
      </c>
    </row>
    <row r="76" spans="1:8" x14ac:dyDescent="0.2">
      <c r="A76" s="16" t="s">
        <v>115</v>
      </c>
      <c r="B76" s="54" t="s">
        <v>137</v>
      </c>
      <c r="C76" s="16" t="s">
        <v>122</v>
      </c>
      <c r="D76" s="16">
        <v>2</v>
      </c>
      <c r="E76" s="60"/>
      <c r="F76" s="17">
        <f t="shared" si="14"/>
        <v>0</v>
      </c>
      <c r="G76" s="60"/>
      <c r="H76" s="17">
        <f t="shared" si="15"/>
        <v>0</v>
      </c>
    </row>
    <row r="77" spans="1:8" x14ac:dyDescent="0.2">
      <c r="A77" s="16" t="s">
        <v>116</v>
      </c>
      <c r="B77" s="54" t="s">
        <v>138</v>
      </c>
      <c r="C77" s="16" t="s">
        <v>122</v>
      </c>
      <c r="D77" s="16">
        <v>1</v>
      </c>
      <c r="E77" s="60"/>
      <c r="F77" s="17">
        <f t="shared" si="14"/>
        <v>0</v>
      </c>
      <c r="G77" s="60"/>
      <c r="H77" s="17">
        <f t="shared" si="15"/>
        <v>0</v>
      </c>
    </row>
    <row r="78" spans="1:8" x14ac:dyDescent="0.2">
      <c r="E78" s="55" t="s">
        <v>147</v>
      </c>
      <c r="F78" s="56">
        <f>+F10+F11+F12+F13+F14+F15+F16+F17+F18+F19+F20+F23+F24+F25+F27+F28+F29+F30+F31+F34+F35+F37+F38+F39+F40+F41+F42+F45+F46+F47+F48+F51+F52+F55+F56+F57+F58+F59+F60+F61+F62+F63+F64+F65+F67+F68+F70+F71+F72+F73+F74+F75+F76+F77</f>
        <v>0</v>
      </c>
      <c r="G78" s="55" t="s">
        <v>147</v>
      </c>
      <c r="H78" s="56">
        <f>+H10+H11+H12+H13+H14+H15+H16+H17+H18+H19+H20+H23+H24+H25+H27+H28+H29+H30+H31+H34+H35+H37+H38+H39+H40+H41+H42+H45+H46+H47+H48+H51+H52+H55+H56+H57+H58+H59+H60+H61+H62+H63+H64+H65+H67+H68+H70+H71+H72+H73+H74+H75+H76+H77</f>
        <v>0</v>
      </c>
    </row>
    <row r="79" spans="1:8" x14ac:dyDescent="0.2">
      <c r="E79" s="60" t="s">
        <v>148</v>
      </c>
      <c r="F79" s="61">
        <f>+F78*0.19</f>
        <v>0</v>
      </c>
      <c r="G79" s="60" t="s">
        <v>150</v>
      </c>
      <c r="H79" s="62">
        <f>+H78*0.15</f>
        <v>0</v>
      </c>
    </row>
    <row r="80" spans="1:8" x14ac:dyDescent="0.2">
      <c r="E80" s="55" t="s">
        <v>149</v>
      </c>
      <c r="F80" s="56">
        <f>+F78+F79</f>
        <v>0</v>
      </c>
      <c r="G80" s="60" t="s">
        <v>151</v>
      </c>
      <c r="H80" s="62">
        <f>+H78*0.08</f>
        <v>0</v>
      </c>
    </row>
    <row r="81" spans="1:8" x14ac:dyDescent="0.2">
      <c r="G81" s="55" t="s">
        <v>149</v>
      </c>
      <c r="H81" s="17">
        <f>+H78+H79+H80</f>
        <v>0</v>
      </c>
    </row>
    <row r="84" spans="1:8" ht="15" x14ac:dyDescent="0.25">
      <c r="E84" s="58" t="s">
        <v>152</v>
      </c>
      <c r="F84" s="58"/>
      <c r="G84" s="58"/>
      <c r="H84" s="59">
        <f>+H81+F80</f>
        <v>0</v>
      </c>
    </row>
    <row r="87" spans="1:8" ht="97.5" customHeight="1" x14ac:dyDescent="0.2">
      <c r="A87" s="63" t="s">
        <v>153</v>
      </c>
      <c r="B87" s="63"/>
      <c r="C87" s="63"/>
      <c r="D87" s="63"/>
      <c r="E87" s="63"/>
      <c r="F87" s="63"/>
      <c r="G87" s="63"/>
      <c r="H87" s="63"/>
    </row>
  </sheetData>
  <sheetProtection password="E22B" sheet="1" objects="1" scenarios="1"/>
  <mergeCells count="27">
    <mergeCell ref="B69:H69"/>
    <mergeCell ref="E84:G84"/>
    <mergeCell ref="A87:H87"/>
    <mergeCell ref="B49:H49"/>
    <mergeCell ref="B50:H50"/>
    <mergeCell ref="B53:H53"/>
    <mergeCell ref="B54:H54"/>
    <mergeCell ref="B66:H66"/>
    <mergeCell ref="B32:H32"/>
    <mergeCell ref="B33:H33"/>
    <mergeCell ref="B36:H36"/>
    <mergeCell ref="B43:H43"/>
    <mergeCell ref="B44:H44"/>
    <mergeCell ref="A1:H1"/>
    <mergeCell ref="A2:H2"/>
    <mergeCell ref="A3:H3"/>
    <mergeCell ref="A6:A7"/>
    <mergeCell ref="D6:D7"/>
    <mergeCell ref="E6:F6"/>
    <mergeCell ref="G6:H6"/>
    <mergeCell ref="C6:C7"/>
    <mergeCell ref="B6:B7"/>
    <mergeCell ref="B8:H8"/>
    <mergeCell ref="B9:H9"/>
    <mergeCell ref="B21:H21"/>
    <mergeCell ref="B22:H22"/>
    <mergeCell ref="B26:H26"/>
  </mergeCells>
  <pageMargins left="0.7" right="0.7" top="0.75" bottom="0.75" header="0.3" footer="0.3"/>
  <pageSetup scale="80" orientation="landscape" r:id="rId1"/>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Catalina Molina Betancur</dc:creator>
  <cp:lastModifiedBy>Catalina Molina Betancur</cp:lastModifiedBy>
  <dcterms:created xsi:type="dcterms:W3CDTF">2018-10-18T17:03:39Z</dcterms:created>
  <dcterms:modified xsi:type="dcterms:W3CDTF">2018-10-19T15:48:46Z</dcterms:modified>
</cp:coreProperties>
</file>