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7755"/>
  </bookViews>
  <sheets>
    <sheet name="ANEXO 2" sheetId="1" r:id="rId1"/>
  </sheets>
  <calcPr calcId="145621"/>
  <customWorkbookViews>
    <customWorkbookView name="Nestor Hugo Zapata Carmona - Vista personalizada" guid="{EF682E37-A074-45DF-B924-87A04716077E}" mergeInterval="0" personalView="1" maximized="1" windowWidth="1362" windowHeight="539" activeSheetId="1"/>
    <customWorkbookView name="Jorge Montoya Sanchez - Vista personalizada" guid="{38267966-0F19-45A5-846C-661AD3B71118}" mergeInterval="0" personalView="1" maximized="1" windowWidth="1362" windowHeight="522"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G31" i="1" l="1"/>
  <c r="G22" i="1"/>
  <c r="G20" i="1"/>
  <c r="G21" i="1"/>
  <c r="G19" i="1"/>
  <c r="G18" i="1"/>
  <c r="G17" i="1"/>
  <c r="G16" i="1"/>
  <c r="G15" i="1"/>
  <c r="G14" i="1"/>
  <c r="G13" i="1"/>
  <c r="G11" i="1"/>
  <c r="G10" i="1"/>
  <c r="G9" i="1"/>
  <c r="G8" i="1"/>
  <c r="G7" i="1"/>
  <c r="G6" i="1"/>
  <c r="G23" i="1" l="1"/>
  <c r="G25" i="1" s="1"/>
  <c r="G24" i="1" l="1"/>
  <c r="G26" i="1" s="1"/>
  <c r="G36" i="1" s="1"/>
</calcChain>
</file>

<file path=xl/sharedStrings.xml><?xml version="1.0" encoding="utf-8"?>
<sst xmlns="http://schemas.openxmlformats.org/spreadsheetml/2006/main" count="67" uniqueCount="47">
  <si>
    <t>ITEM</t>
  </si>
  <si>
    <t>DESCRIPCION</t>
  </si>
  <si>
    <t>UNID</t>
  </si>
  <si>
    <t>CANT</t>
  </si>
  <si>
    <t>MANTENIMIENTO CORRECTIVO</t>
  </si>
  <si>
    <t>MES</t>
  </si>
  <si>
    <t>UND</t>
  </si>
  <si>
    <t>MANTENIMIENTO PREVENTIVO</t>
  </si>
  <si>
    <t>Mantenimiento preventivo a cámara del sistema de videovigilancia de la ciudad de Medellín de conformidad a los alcances y requerimientos de la presente solicitud de oferta.</t>
  </si>
  <si>
    <t>Mantenimiento preventivo a cámaras del sistema de videovigilancia del estadio Atanasio Girardot, de conformidad a los alcances y requerimientos de la presente solicitud de oferta.</t>
  </si>
  <si>
    <t>Mantenimiento preventivo del sistema de visualización Video Wall Barco, todos los Video wall del SIES, del sistema de videovigilancia de la ciudad de Medellín, equipos de visualización, estaciones de trabajo, monitores, puestos de trabajo, puntos de red,joystick, perisfericos, de conformidad a los alcances y requerimientos de la solicitud de oferta.</t>
  </si>
  <si>
    <t>Mantenimiento Preventivo Sistema de Gestión Genetec  security center de conformidad a los alcances y requerimientos de la solicitud de oferta.</t>
  </si>
  <si>
    <t>Mantenimiento Preventivo de servidores de administración, cableado estructurado, equipos networking, equipos del sistema del estadio Atanasio Girardot, de conformidad a los alcances y requerimientos de la solicitud de oferta.</t>
  </si>
  <si>
    <t>REPUESTOS Y REPARACIONES MAYORES</t>
  </si>
  <si>
    <t>Bolsa de repuestos y reparaciones mayores</t>
  </si>
  <si>
    <t>GL</t>
  </si>
  <si>
    <t>OTROS</t>
  </si>
  <si>
    <t>Limpieza y pintura de postes</t>
  </si>
  <si>
    <t>HORA</t>
  </si>
  <si>
    <t>SUBTOTAL</t>
  </si>
  <si>
    <t>IVA</t>
  </si>
  <si>
    <t>TOTAL</t>
  </si>
  <si>
    <t>ANEXO 2 - TABLA DE PRECIOS</t>
  </si>
  <si>
    <t>SERVICIO DE MANTENIMIENTO PREVENTIVO Y CORRECTIVO PARA EL CIRCUITO CERRADO DE T.V (CCTV) DE LA CIUDAD DE MEDELLIN</t>
  </si>
  <si>
    <t xml:space="preserve">A </t>
  </si>
  <si>
    <t>U</t>
  </si>
  <si>
    <t>TOTAL MANTENIMIENTO Y ACTIVIDADES COMPLEMENTARIAS</t>
  </si>
  <si>
    <t>V UNITARIO</t>
  </si>
  <si>
    <t>V PARCIAL</t>
  </si>
  <si>
    <t>Mes de mantenimiento Correctivo 7 X 24 (L-D y festivos) de cámaras internas del Estadio Atanasio Girardot de conformidad a los alcances y requerimientos de la solicitud de oferta. Reporte continuo vía radio o teléfono o correo de Atención y cierre de casos hacia la mesa de ayuda (administrada durante las 24 horas por un tercero). Según documento de solicitud de oferta</t>
  </si>
  <si>
    <t>Mantenimiento preventivo a centro de monitoreo remoto del sistema de videovigilancia de la ciudad de Medellín, de conformidad a los alcances y requerimientos de la solicitud de oferta.</t>
  </si>
  <si>
    <t>TOTAL MANTENIMIENTO PREVENTIVO Y CORRECTIVO PARA EL CIRCUITO CERRADO DE TV (CCTV) DE LA CIUDAD DE MEDELLÍN</t>
  </si>
  <si>
    <t>Mantenimientos correctivos nocturnos (de 7 a 6 am) de requerirse contando con la debida autorización de la supervisión a cualquiera de los mantenimientos que no tienen cobertura 7X24. Pueden ser Lunes, Domingos y festivos.  Según documento de solicitud de oferta</t>
  </si>
  <si>
    <t xml:space="preserve">VALOR TOTAL (en letras) </t>
  </si>
  <si>
    <t>Los valores unitarios son a todo costo (costos directos más indirectos).  En el análisis se tuvieron en cuenta los siguientes porcentajes :</t>
  </si>
  <si>
    <t>Administración(A)</t>
  </si>
  <si>
    <t xml:space="preserve">Utilidad  (U)           </t>
  </si>
  <si>
    <t xml:space="preserve">Total AU       </t>
  </si>
  <si>
    <t xml:space="preserve">Nota:  </t>
  </si>
  <si>
    <t>1. El proponente debe considerar e incluir, todas y cada  una de  la especificaciones señaladas en los respectivos ítems, para la elaboración de su oferta.</t>
  </si>
  <si>
    <t>2. Las contribuciones especiales para entidades estatales, que deriven de este contrato serán tasados sobre la mano de obra del componente de mantenimiento</t>
  </si>
  <si>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</si>
  <si>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</si>
  <si>
    <t>Apoyos de configuración a los aliados de la ESU (L-V de 8:00 am a 4:00 pm)</t>
  </si>
  <si>
    <r>
      <t xml:space="preserve">Mes de Mantenimiento Correctivo </t>
    </r>
    <r>
      <rPr>
        <sz val="10"/>
        <color rgb="FFFF0000"/>
        <rFont val="Calibri"/>
        <family val="2"/>
        <scheme val="minor"/>
      </rPr>
      <t>7 X 24 (L-D y festivos) d</t>
    </r>
    <r>
      <rPr>
        <sz val="10"/>
        <rFont val="Calibri"/>
        <family val="2"/>
        <scheme val="minor"/>
      </rPr>
      <t>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r>
  </si>
  <si>
    <r>
      <t xml:space="preserve">Mes de mantenimiento Correctivo </t>
    </r>
    <r>
      <rPr>
        <sz val="10"/>
        <color rgb="FFFF0000"/>
        <rFont val="Calibri"/>
        <family val="2"/>
        <scheme val="minor"/>
      </rPr>
      <t>7 X 24 (L-D y festivos</t>
    </r>
    <r>
      <rPr>
        <sz val="10"/>
        <rFont val="Calibri"/>
        <family val="2"/>
        <scheme val="minor"/>
      </rPr>
      <t>) de 8 centros de monitoreo remoto y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r>
  </si>
  <si>
    <r>
      <t>Mes de mantenimiento correctivo</t>
    </r>
    <r>
      <rPr>
        <sz val="10"/>
        <color rgb="FFFF0000"/>
        <rFont val="Calibri"/>
        <family val="2"/>
        <scheme val="minor"/>
      </rPr>
      <t xml:space="preserve"> 7 X 24 (L-D y festivos</t>
    </r>
    <r>
      <rPr>
        <sz val="10"/>
        <rFont val="Calibri"/>
        <family val="2"/>
        <scheme val="minor"/>
      </rPr>
      <t>)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</si>
</sst>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quot;* #,##0.00_-;\-&quot;$&quot;* #,##0.00_-;_-&quot;$&quot;* &quot;-&quot;??_-;_-@_-"/>
    <numFmt numFmtId="165" formatCode="_-* #,##0.00_-;\-* #,##0.00_-;_-* &quot;-&quot;??_-;_-@_-"/>
    <numFmt numFmtId="166" formatCode="_ &quot;$&quot;\ * #,##0_ ;_ &quot;$&quot;\ * \-#,##0_ ;_ &quot;$&quot;\ * &quot;-&quot;??_ ;_ @_ "/>
    <numFmt numFmtId="168" formatCode="_-* #,##0_-;\-* #,##0_-;_-* &quot;-&quot;??_-;_-@_-"/>
  </numFmts>
  <fonts count="18">
    <font>
      <sz val="11"/>
      <color theme="1"/>
      <name val="Calibri"/>
      <family val="2"/>
      <scheme val="minor"/>
    </font>
    <font>
      <sz val="11"/>
      <color theme="1"/>
      <name val="Calibri"/>
      <family val="2"/>
      <scheme val="minor"/>
    </font>
    <font>
      <sz val="10"/>
      <color indexed="8"/>
      <name val="MS Sans Serif"/>
      <family val="2"/>
    </font>
    <font>
      <sz val="8"/>
      <name val="Arial"/>
      <family val="2"/>
    </font>
    <font>
      <sz val="8"/>
      <name val="Verdana"/>
      <family val="2"/>
    </font>
    <font>
      <b/>
      <sz val="8"/>
      <name val="Arial"/>
      <family val="2"/>
    </font>
    <font>
      <sz val="11"/>
      <color indexed="8"/>
      <name val="Calibri"/>
      <family val="2"/>
    </font>
    <font>
      <sz val="8"/>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name val="Calibri"/>
      <family val="2"/>
      <scheme val="minor"/>
    </font>
    <font>
      <sz val="10"/>
      <color indexed="8"/>
      <name val="Calibri"/>
      <family val="2"/>
      <scheme val="minor"/>
    </font>
    <font>
      <sz val="9"/>
      <color theme="1"/>
      <name val="Calibri"/>
      <family val="2"/>
      <scheme val="minor"/>
    </font>
    <font>
      <sz val="10"/>
      <name val="Helv"/>
    </font>
    <font>
      <b/>
      <sz val="11"/>
      <name val="Calibri"/>
      <family val="2"/>
      <scheme val="minor"/>
    </font>
    <font>
      <sz val="10"/>
      <name val="Helv"/>
      <charset val="204"/>
    </font>
    <font>
      <sz val="10"/>
      <color rgb="FFFF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ont="0" applyFill="0" applyBorder="0" applyAlignment="0" applyProtection="0"/>
    <xf numFmtId="0" fontId="6" fillId="0" borderId="0"/>
    <xf numFmtId="9" fontId="1" fillId="0" borderId="0" applyFont="0" applyFill="0" applyBorder="0" applyAlignment="0" applyProtection="0"/>
    <xf numFmtId="0" fontId="14" fillId="0" borderId="0"/>
    <xf numFmtId="0" fontId="16" fillId="0" borderId="0"/>
  </cellStyleXfs>
  <cellXfs count="42">
    <xf numFmtId="0" fontId="0" fillId="0" borderId="0" xfId="0"/>
    <xf numFmtId="0" fontId="4" fillId="0" borderId="0" xfId="0" applyFont="1" applyFill="1" applyBorder="1" applyAlignment="1">
      <alignment horizontal="center" vertical="center" wrapText="1"/>
    </xf>
    <xf numFmtId="166" fontId="3" fillId="0" borderId="0" xfId="2" applyNumberFormat="1" applyFont="1" applyFill="1" applyBorder="1" applyAlignment="1" applyProtection="1">
      <alignment horizontal="center" vertical="center" wrapText="1"/>
    </xf>
    <xf numFmtId="0" fontId="7" fillId="0" borderId="0" xfId="0" applyFont="1"/>
    <xf numFmtId="3" fontId="9" fillId="3" borderId="1" xfId="3" applyNumberFormat="1" applyFont="1" applyFill="1" applyBorder="1" applyAlignment="1" applyProtection="1">
      <alignment horizontal="center" vertical="center" wrapText="1"/>
    </xf>
    <xf numFmtId="3" fontId="9" fillId="3" borderId="1" xfId="3" applyNumberFormat="1" applyFont="1" applyFill="1" applyBorder="1" applyAlignment="1" applyProtection="1">
      <alignment horizontal="center" vertical="center" wrapText="1"/>
      <protection locked="0"/>
    </xf>
    <xf numFmtId="164" fontId="9" fillId="3" borderId="1" xfId="2" applyFont="1" applyFill="1" applyBorder="1" applyAlignment="1" applyProtection="1">
      <alignment horizontal="center" vertical="center" wrapText="1"/>
      <protection locked="0"/>
    </xf>
    <xf numFmtId="166" fontId="5" fillId="3" borderId="1" xfId="2" applyNumberFormat="1" applyFont="1" applyFill="1" applyBorder="1" applyAlignment="1" applyProtection="1">
      <alignment horizontal="center" vertical="center" wrapText="1"/>
    </xf>
    <xf numFmtId="9" fontId="5" fillId="3" borderId="1" xfId="5"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166" fontId="10" fillId="0" borderId="1" xfId="2" applyNumberFormat="1" applyFont="1" applyFill="1" applyBorder="1" applyAlignment="1" applyProtection="1">
      <alignment horizontal="center" vertical="center" wrapText="1"/>
    </xf>
    <xf numFmtId="166" fontId="10" fillId="2" borderId="1" xfId="2" applyNumberFormat="1"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166" fontId="11" fillId="3" borderId="1" xfId="2" applyNumberFormat="1" applyFont="1" applyFill="1" applyBorder="1" applyAlignment="1" applyProtection="1">
      <alignment horizontal="center" vertical="center" wrapText="1"/>
    </xf>
    <xf numFmtId="9" fontId="11" fillId="3" borderId="1" xfId="0" applyNumberFormat="1" applyFont="1" applyFill="1" applyBorder="1" applyAlignment="1">
      <alignment vertical="center" wrapText="1"/>
    </xf>
    <xf numFmtId="0" fontId="0" fillId="0" borderId="0" xfId="0" applyBorder="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166" fontId="3" fillId="2" borderId="0" xfId="2" applyNumberFormat="1" applyFont="1" applyFill="1" applyBorder="1" applyAlignment="1" applyProtection="1">
      <alignment horizontal="center" vertical="center" wrapText="1"/>
    </xf>
    <xf numFmtId="49" fontId="12" fillId="0" borderId="1" xfId="1" applyNumberFormat="1" applyFont="1" applyFill="1" applyBorder="1" applyAlignment="1" applyProtection="1">
      <alignment horizontal="center" vertical="center" wrapText="1"/>
      <protection locked="0"/>
    </xf>
    <xf numFmtId="0" fontId="13" fillId="0" borderId="0" xfId="0" applyFont="1" applyFill="1"/>
    <xf numFmtId="0" fontId="10" fillId="0" borderId="0" xfId="6" applyFont="1" applyFill="1" applyBorder="1" applyAlignment="1" applyProtection="1">
      <alignment horizontal="center" vertical="top" wrapText="1"/>
      <protection locked="0"/>
    </xf>
    <xf numFmtId="49" fontId="15" fillId="0" borderId="0" xfId="6" applyNumberFormat="1" applyFont="1" applyFill="1" applyBorder="1" applyAlignment="1" applyProtection="1">
      <alignment horizontal="center" vertical="top" wrapText="1"/>
      <protection locked="0"/>
    </xf>
    <xf numFmtId="0" fontId="11" fillId="0" borderId="0" xfId="6" applyFont="1" applyFill="1" applyBorder="1" applyAlignment="1" applyProtection="1">
      <alignment horizontal="left" vertical="top"/>
      <protection locked="0"/>
    </xf>
    <xf numFmtId="49" fontId="15" fillId="0" borderId="0" xfId="6" applyNumberFormat="1" applyFont="1" applyFill="1" applyBorder="1" applyAlignment="1" applyProtection="1">
      <alignment horizontal="center" vertical="top"/>
      <protection locked="0"/>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11" fillId="3" borderId="1" xfId="0" applyFont="1" applyFill="1" applyBorder="1" applyAlignment="1">
      <alignment horizontal="right" vertical="center" wrapText="1"/>
    </xf>
    <xf numFmtId="0" fontId="11" fillId="3" borderId="1" xfId="0" applyFont="1" applyFill="1" applyBorder="1" applyAlignment="1">
      <alignment horizontal="center" vertical="center" wrapText="1"/>
    </xf>
    <xf numFmtId="0" fontId="8" fillId="3" borderId="1" xfId="0" applyFont="1" applyFill="1" applyBorder="1" applyAlignment="1">
      <alignment horizontal="center"/>
    </xf>
    <xf numFmtId="0" fontId="5" fillId="3" borderId="1" xfId="0" applyFont="1" applyFill="1" applyBorder="1" applyAlignment="1">
      <alignment horizontal="center" vertical="center" wrapText="1"/>
    </xf>
    <xf numFmtId="0" fontId="5" fillId="3" borderId="1" xfId="0" applyFont="1" applyFill="1" applyBorder="1" applyAlignment="1">
      <alignment horizontal="right" vertical="center" wrapText="1"/>
    </xf>
    <xf numFmtId="0" fontId="10" fillId="0" borderId="0" xfId="6" applyFont="1" applyFill="1" applyBorder="1" applyAlignment="1" applyProtection="1">
      <alignment horizontal="left" vertical="top" wrapText="1"/>
      <protection locked="0"/>
    </xf>
    <xf numFmtId="0" fontId="10" fillId="0" borderId="0" xfId="7" applyNumberFormat="1" applyFont="1" applyFill="1" applyBorder="1" applyAlignment="1">
      <alignment horizontal="left" vertical="center" wrapText="1"/>
    </xf>
    <xf numFmtId="0" fontId="11" fillId="0" borderId="0" xfId="6" applyFont="1" applyFill="1" applyAlignment="1" applyProtection="1">
      <alignment horizontal="left" vertical="top"/>
      <protection locked="0"/>
    </xf>
    <xf numFmtId="0" fontId="10" fillId="0" borderId="0" xfId="6" applyFont="1" applyFill="1" applyAlignment="1" applyProtection="1">
      <alignment horizontal="left" vertical="top" wrapText="1"/>
      <protection locked="0"/>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68" fontId="0" fillId="0" borderId="0" xfId="0" applyNumberFormat="1"/>
  </cellXfs>
  <cellStyles count="8">
    <cellStyle name="Millares" xfId="1" builtinId="3"/>
    <cellStyle name="Moneda" xfId="2" builtinId="4"/>
    <cellStyle name="Normal" xfId="0" builtinId="0"/>
    <cellStyle name="Normal 2" xfId="4"/>
    <cellStyle name="Normal_alcatel basica" xfId="3"/>
    <cellStyle name="Normal_Formulario Cantidad obra - mayo20" xfId="6"/>
    <cellStyle name="Normal_PPTO-TALLER DE PINTURA-FINAL-2" xfId="7"/>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0" Type="http://schemas.openxmlformats.org/officeDocument/2006/relationships/revisionLog" Target="revisionLog10.xml"/><Relationship Id="rId4" Type="http://schemas.openxmlformats.org/officeDocument/2006/relationships/revisionLog" Target="revisionLog4.xml"/><Relationship Id="rId9" Type="http://schemas.openxmlformats.org/officeDocument/2006/relationships/revisionLog" Target="revisionLog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95FC709-0250-417C-82C2-2FB84BDF8544}" diskRevisions="1" revisionId="41" version="8">
  <header guid="{FB4B2D08-A458-431B-BB11-2564CE003FBC}" dateTime="2018-09-13T11:12:40" maxSheetId="2" userName="Jorge Montoya Sanchez" r:id="rId1">
    <sheetIdMap count="1">
      <sheetId val="1"/>
    </sheetIdMap>
  </header>
  <header guid="{0166BCD1-533A-476D-9EBF-67395F983A6B}" dateTime="2018-09-18T10:36:56" maxSheetId="2" userName="Jorge Montoya Sanchez" r:id="rId2" minRId="1" maxRId="19">
    <sheetIdMap count="1">
      <sheetId val="1"/>
    </sheetIdMap>
  </header>
  <header guid="{EFDEA7AB-1089-4751-A8A4-5B92CF1C0286}" dateTime="2018-09-18T10:40:05" maxSheetId="2" userName="Jorge Montoya Sanchez" r:id="rId3" minRId="20" maxRId="28">
    <sheetIdMap count="1">
      <sheetId val="1"/>
    </sheetIdMap>
  </header>
  <header guid="{10E53867-6EFE-4879-8873-AEDFE6A1FB59}" dateTime="2018-09-18T10:45:50" maxSheetId="2" userName="Jorge Montoya Sanchez" r:id="rId4" minRId="29">
    <sheetIdMap count="1">
      <sheetId val="1"/>
    </sheetIdMap>
  </header>
  <header guid="{78DA602F-6589-49FA-AF79-7AF5D1380DB6}" dateTime="2018-09-18T11:08:10" maxSheetId="2" userName="Nestor Hugo Zapata Carmona" r:id="rId5">
    <sheetIdMap count="1">
      <sheetId val="1"/>
    </sheetIdMap>
  </header>
  <header guid="{1328FBE6-C57A-4E8C-BBE2-5568156AEFCE}" dateTime="2018-09-18T11:08:19" maxSheetId="2" userName="Nestor Hugo Zapata Carmona" r:id="rId6" minRId="30">
    <sheetIdMap count="1">
      <sheetId val="1"/>
    </sheetIdMap>
  </header>
  <header guid="{4E01DD3F-5F59-4D5A-BEF4-7E25E6124CD4}" dateTime="2018-09-18T11:09:58" maxSheetId="2" userName="Nestor Hugo Zapata Carmona" r:id="rId7" minRId="31" maxRId="32">
    <sheetIdMap count="1">
      <sheetId val="1"/>
    </sheetIdMap>
  </header>
  <header guid="{73CF17E8-DD69-4DFC-BC2F-4901C43C33B1}" dateTime="2018-09-18T15:55:26" maxSheetId="2" userName="Nestor Hugo Zapata Carmona" r:id="rId8" minRId="33" maxRId="37">
    <sheetIdMap count="1">
      <sheetId val="1"/>
    </sheetIdMap>
  </header>
  <header guid="{B1A06CFD-8A4B-41B1-8CBA-C597A3A4022C}" dateTime="2018-09-18T15:55:31" maxSheetId="2" userName="Nestor Hugo Zapata Carmona" r:id="rId9" minRId="38">
    <sheetIdMap count="1">
      <sheetId val="1"/>
    </sheetIdMap>
  </header>
  <header guid="{87D0BD91-85F7-462B-B838-DB84F16DE240}" dateTime="2018-09-19T09:22:28" maxSheetId="2" userName="Nestor Hugo Zapata Carmona" r:id="rId10" minRId="39">
    <sheetIdMap count="1">
      <sheetId val="1"/>
    </sheetIdMap>
  </header>
  <header guid="{695FC709-0250-417C-82C2-2FB84BDF8544}" dateTime="2018-09-19T09:25:25" maxSheetId="2" userName="Nestor Hugo Zapata Carmona" r:id="rId11" minRId="40" maxRId="41">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1">
    <oc r="E13">
      <v>1002</v>
    </oc>
    <nc r="E13">
      <v>1031</v>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I10">
      <f>+I8*I9</f>
    </oc>
    <nc r="I10"/>
  </rcc>
  <rcc rId="41" sId="1">
    <oc r="I11">
      <f>+I10/13</f>
    </oc>
    <nc r="I11"/>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C6" t="inlineStr">
      <is>
        <t>Mes de Mantenimiento Correctivo 7 X 13 (L-D y festivos) de cámaras del sistema de video vigilancia de la ciudad de Medellín. Incluye 1031 cámaras de seguridad ciudadana. Apoyo a Demos,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t>Mes de Mantenimiento Correctivo 7 X 24 (L-D y festivos) de cámaras del sistema de video vigilancia de la ciudad de Medellín. Incluye 1031 cámaras de seguridad ciudadana. Apoyo a Demos,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nc>
  </rcc>
  <rcc rId="2" sId="1">
    <oc r="C11" t="inlineStr">
      <is>
        <t>Mes de mantenimiento correctivo 7 X13 (L-D y festivos) de plataforma inalámbrica, incluye equipos de radioenlace y 10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oc>
    <nc r="C11" t="inlineStr">
      <is>
        <t>Mes de mantenimiento correctivo 7 X 24 (L-D y festivos) de plataforma inalámbrica, incluye equipos de radioenlace y 10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nc>
  </rcc>
  <rrc rId="3" sId="1" ref="A24:XFD24" action="deleteRow">
    <rfmt sheetId="1" xfDxf="1" sqref="A24:XFD24" start="0" length="0"/>
    <rcc rId="0" sId="1" dxf="1">
      <nc r="B24">
        <v>17</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4" t="inlineStr">
        <is>
          <t>Instalación de equipos y accesorios para Demos (L-V de 8:00 am a 4:00 Pm; Las partes y accesorios necesarios para su correcta instalación y funcionamiento se cotizaran por aparte)</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4"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4">
        <v>10</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4"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4">
        <f>E24*F24</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rc rId="4" sId="1" ref="A7:XFD7" action="deleteRow">
    <rfmt sheetId="1" xfDxf="1" sqref="A7:XFD7" start="0" length="0"/>
    <rcc rId="0" sId="1" dxf="1">
      <nc r="B7">
        <v>2</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7" t="inlineStr">
        <is>
          <t>Mes de Mantenimiento Correctivo 7 X 24 (L-D y festivos) de sistemas de Servidores de Almacenamiento, sistema de almacenamiento  externo y sistemas de almacenamiento en cinta.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7" t="inlineStr">
        <is>
          <t>MES</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7">
        <v>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7"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7">
        <f>E7*F7</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5" sId="1">
    <oc r="B7">
      <v>3</v>
    </oc>
    <nc r="B7">
      <v>2</v>
    </nc>
  </rcc>
  <rcc rId="6" sId="1">
    <oc r="B8">
      <v>4</v>
    </oc>
    <nc r="B8">
      <v>3</v>
    </nc>
  </rcc>
  <rcc rId="7" sId="1">
    <oc r="B9">
      <v>5</v>
    </oc>
    <nc r="B9">
      <v>4</v>
    </nc>
  </rcc>
  <rcc rId="8" sId="1">
    <oc r="B10">
      <v>6</v>
    </oc>
    <nc r="B10">
      <v>5</v>
    </nc>
  </rcc>
  <rcc rId="9" sId="1">
    <oc r="B11">
      <v>7</v>
    </oc>
    <nc r="B11">
      <v>6</v>
    </nc>
  </rcc>
  <rcc rId="10" sId="1">
    <oc r="B13">
      <v>8</v>
    </oc>
    <nc r="B13">
      <v>7</v>
    </nc>
  </rcc>
  <rcc rId="11" sId="1">
    <oc r="B14">
      <v>9</v>
    </oc>
    <nc r="B14">
      <v>8</v>
    </nc>
  </rcc>
  <rcc rId="12" sId="1">
    <oc r="B15">
      <v>10</v>
    </oc>
    <nc r="B15">
      <v>9</v>
    </nc>
  </rcc>
  <rcc rId="13" sId="1">
    <oc r="B16">
      <v>11</v>
    </oc>
    <nc r="B16">
      <v>10</v>
    </nc>
  </rcc>
  <rcc rId="14" sId="1">
    <oc r="B17">
      <v>12</v>
    </oc>
    <nc r="B17">
      <v>11</v>
    </nc>
  </rcc>
  <rcc rId="15" sId="1">
    <oc r="B18">
      <v>13</v>
    </oc>
    <nc r="B18">
      <v>12</v>
    </nc>
  </rcc>
  <rcc rId="16" sId="1">
    <oc r="B19">
      <v>14</v>
    </oc>
    <nc r="B19">
      <v>13</v>
    </nc>
  </rcc>
  <rcc rId="17" sId="1">
    <oc r="B20">
      <v>15</v>
    </oc>
    <nc r="B20">
      <v>14</v>
    </nc>
  </rcc>
  <rcc rId="18" sId="1">
    <oc r="B21">
      <v>16</v>
    </oc>
    <nc r="B21">
      <v>15</v>
    </nc>
  </rcc>
  <rcc rId="19" sId="1">
    <oc r="B23">
      <v>18</v>
    </oc>
    <nc r="B23">
      <v>16</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 sId="1">
    <oc r="C7"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Apoyo a Demos,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oc>
    <nc r="C7" t="inlineStr">
      <is>
        <t>Mes de Mantenimiento Correctivo 7 X 24 (L-D y festivos) de sistemas de visualización Video Wall Barco, sistema de gestión Security Center, Servidores de administración, cableado estructurado, equipos networking. De conformidad a los alcances y requerimientos de la solicitud de oferta. Conexiones y configuraciones en el sistema especiales que se requieran para eventos de ciudad (solo mano de obra). Personal 24 horas de lunes a Domingo y festivos en central de operaciones. Reporte continuo vía radio o teléfono o correo de Atención y cierre de casos hacia la mesa de ayuda (administrada durante las 24 horas por un tercero).  Según documento de solicitud de oferta</t>
      </is>
    </nc>
  </rcc>
  <rcc rId="21" sId="1">
    <oc r="C6" t="inlineStr">
      <is>
        <t>Mes de Mantenimiento Correctivo 7 X 24 (L-D y festivos) de cámaras del sistema de video vigilancia de la ciudad de Medellín. Incluye 1031 cámaras de seguridad ciudadana. Apoyo a Demos,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t>Mes de Mantenimiento Correctivo 7 X 24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nc>
  </rcc>
  <rcc rId="22" sId="1">
    <oc r="C10" t="inlineStr">
      <is>
        <t>Mes de mantenimiento correctivo 7 X 24 (L-D y festivos) de plataforma inalámbrica, incluye equipos de radioenlace y 10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oc>
    <nc r="C10" t="inlineStr">
      <is>
        <t>Mes de mantenimiento correctivo 7 X 24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nc>
  </rcc>
  <rcc rId="23" sId="1">
    <oc r="C9" t="inlineStr">
      <is>
        <t>Mes de mantenimiento Correctivo 7 X 13 (L-D y festivos) de 17 Centros de monitoreo remoto de conformidad a los alcances y requerimientos de la solicitud de oferta. Reporte continuo vía radio o teléfono o correo de Atención y cierre de casos hacia la mesa de ayuda (administrada durante las 24 horas por un tercero). Según documento de solicitud de oferta</t>
      </is>
    </oc>
    <nc r="C9" t="inlineStr">
      <is>
        <t>Mes de mantenimiento Correctivo 7 X 13 (L-D y festivos) de 8 centros de monitoreo remoto y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is>
    </nc>
  </rcc>
  <rcc rId="24" sId="1">
    <oc r="C16" t="inlineStr">
      <is>
        <t>Mantenimiento preventivo a plataforma inalámbrica del sistema de videovigilancia de la ciudad de Medellín, incluyendo sistema del estadio Atanasio Girardot (incluye equipos radioenlace y 9 estaciones base), de conformidad a los alcances y requerimientos de la solicitud de oferta.</t>
      </is>
    </oc>
    <nc r="C16" t="inlineStr">
      <is>
        <t>Mantenimiento preventivo a plataforma inalámbrica del sistema de videovigilancia de la ciudad de Medellín, incluyendo sistema del estadio Atanasio Girardot (incluye equipos radioenlace y 11 estaciones base), de conformidad a los alcances y requerimientos de la solicitud de oferta.</t>
      </is>
    </nc>
  </rcc>
  <rrc rId="25" sId="1" ref="A20:XFD20" action="deleteRow">
    <rfmt sheetId="1" xfDxf="1" sqref="A20:XFD20" start="0" length="0"/>
    <rcc rId="0" sId="1" dxf="1">
      <nc r="B20">
        <v>14</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C20" t="inlineStr">
        <is>
          <t>Mantenimiento Preventivo de servidores de servidores de almacenamiento, sistemas de almacenamiento externo y sistemas de almacenamiento en cinta.</t>
        </is>
      </nc>
      <ndxf>
        <font>
          <sz val="10"/>
          <color auto="1"/>
          <name val="Calibri"/>
          <scheme val="minor"/>
        </font>
        <alignment horizontal="left" vertical="center" wrapText="1" readingOrder="0"/>
        <border outline="0">
          <left style="thin">
            <color auto="1"/>
          </left>
          <right style="thin">
            <color auto="1"/>
          </right>
          <top style="thin">
            <color auto="1"/>
          </top>
          <bottom style="thin">
            <color auto="1"/>
          </bottom>
        </border>
      </ndxf>
    </rcc>
    <rcc rId="0" sId="1" dxf="1">
      <nc r="D20" t="inlineStr">
        <is>
          <t>UND</t>
        </is>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cc rId="0" sId="1" dxf="1">
      <nc r="E20">
        <v>1</v>
      </nc>
      <ndxf>
        <font>
          <sz val="10"/>
          <color auto="1"/>
          <name val="Calibri"/>
          <scheme val="minor"/>
        </font>
        <alignment horizontal="center" vertical="center" wrapText="1" readingOrder="0"/>
        <border outline="0">
          <left style="thin">
            <color auto="1"/>
          </left>
          <right style="thin">
            <color auto="1"/>
          </right>
          <top style="thin">
            <color auto="1"/>
          </top>
          <bottom style="thin">
            <color auto="1"/>
          </bottom>
        </border>
      </ndxf>
    </rcc>
    <rfmt sheetId="1" s="1" sqref="F20" start="0" length="0">
      <dxf>
        <font>
          <sz val="10"/>
          <color auto="1"/>
          <name val="Calibri"/>
          <scheme val="minor"/>
        </font>
        <numFmt numFmtId="164" formatCode="_ &quot;$&quot;\ * #,##0_ ;_ &quot;$&quot;\ * \-#,##0_ ;_ &quot;$&quot;\ * &quot;-&quot;??_ ;_ @_ "/>
        <alignment horizontal="center" vertical="center" wrapText="1" readingOrder="0"/>
        <border outline="0">
          <left style="thin">
            <color auto="1"/>
          </left>
          <right style="thin">
            <color auto="1"/>
          </right>
          <top style="thin">
            <color auto="1"/>
          </top>
          <bottom style="thin">
            <color auto="1"/>
          </bottom>
        </border>
      </dxf>
    </rfmt>
    <rcc rId="0" sId="1" s="1" dxf="1">
      <nc r="G20">
        <f>E20*F20</f>
      </nc>
      <ndxf>
        <font>
          <sz val="10"/>
          <color auto="1"/>
          <name val="Calibri"/>
          <scheme val="minor"/>
        </font>
        <numFmt numFmtId="164" formatCode="_ &quot;$&quot;\ * #,##0_ ;_ &quot;$&quot;\ * \-#,##0_ ;_ &quot;$&quot;\ * &quot;-&quot;??_ ;_ @_ "/>
        <fill>
          <patternFill patternType="solid">
            <bgColor indexed="9"/>
          </patternFill>
        </fill>
        <alignment horizontal="center" vertical="center" wrapText="1" readingOrder="0"/>
        <border outline="0">
          <left style="thin">
            <color auto="1"/>
          </left>
          <right style="thin">
            <color auto="1"/>
          </right>
          <top style="thin">
            <color auto="1"/>
          </top>
          <bottom style="thin">
            <color auto="1"/>
          </bottom>
        </border>
      </ndxf>
    </rcc>
  </rrc>
  <rcc rId="26" sId="1">
    <oc r="B20">
      <v>15</v>
    </oc>
    <nc r="B20">
      <v>14</v>
    </nc>
  </rcc>
  <rcc rId="27" sId="1">
    <oc r="B22">
      <v>16</v>
    </oc>
    <nc r="B22">
      <v>15</v>
    </nc>
  </rcc>
  <rcc rId="28" sId="1">
    <oc r="B31">
      <v>19</v>
    </oc>
    <nc r="B31">
      <v>16</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 sId="1">
    <oc r="C22" t="inlineStr">
      <is>
        <t>Apoyos de instalación, configuración, seguimiento, soporte técnico, acompañamiento, revisión u otro tipo de apoyo a los aliados de la ESU (L-V de 8:00 am a 4:00 pm)</t>
      </is>
    </oc>
    <nc r="C22" t="inlineStr">
      <is>
        <t>Apoyos de configuración a los aliados de la ESU (L-V de 8:00 am a 4:00 pm)</t>
      </is>
    </nc>
  </rcc>
  <rcv guid="{38267966-0F19-45A5-846C-661AD3B71118}" action="delete"/>
  <rcv guid="{38267966-0F19-45A5-846C-661AD3B7111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F682E37-A074-45DF-B924-87A04716077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 sId="1">
    <oc r="C6" t="inlineStr">
      <is>
        <t>Mes de Mantenimiento Correctivo 7 X 24 (L-D y festivos) de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is>
    </oc>
    <nc r="C6" t="inlineStr">
      <is>
        <r>
          <t xml:space="preserve">Mes de Mantenimiento Correctivo </t>
        </r>
        <r>
          <rPr>
            <sz val="10"/>
            <color rgb="FFFF0000"/>
            <rFont val="Calibri"/>
            <family val="2"/>
          </rPr>
          <t>7 X 24 (L-D y festivos) d</t>
        </r>
        <r>
          <rPr>
            <sz val="10"/>
            <rFont val="Calibri"/>
            <family val="2"/>
          </rPr>
          <t>e cámaras del sistema de video vigilancia de la ciudad de Medellín. Incluye 1031 cámaras de seguridad ciudadana. Conexiones y configuraciones en el sistema que se requieran para eventos de ciudad (solo mano de obra). Reporte continuo vía radio o teléfono o correo de Atencion y cierre de casos hacia la mesa de ayuda (administrada durante las 24 horas por un tercero).  Según documento de solicitud de oferta</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 sId="1">
    <oc r="C9" t="inlineStr">
      <is>
        <t>Mes de mantenimiento Correctivo 7 X 13 (L-D y festivos) de 8 centros de monitoreo remoto y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is>
    </oc>
    <nc r="C9" t="inlineStr">
      <is>
        <r>
          <t xml:space="preserve">Mes de mantenimiento Correctivo </t>
        </r>
        <r>
          <rPr>
            <sz val="10"/>
            <color rgb="FFFF0000"/>
            <rFont val="Calibri"/>
            <family val="2"/>
          </rPr>
          <t>7 X 24 (L-D y festivos</t>
        </r>
        <r>
          <rPr>
            <sz val="10"/>
            <rFont val="Calibri"/>
            <family val="2"/>
          </rPr>
          <t>) de 8 centros de monitoreo remoto y 9 sitios remotos de conformidad a los alcances y requerimientos de la solicitud de oferta. Reporte continuo vía radio o teléfono o correo de Atención y cierre de casos hacia la mesa de ayuda (administrada durante las 24 horas por un tercero). Según documento de solicitud de oferta</t>
        </r>
      </is>
    </nc>
  </rcc>
  <rcc rId="32" sId="1">
    <oc r="C10" t="inlineStr">
      <is>
        <t>Mes de mantenimiento correctivo 7 X 24 (L-D y festivos)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is>
    </oc>
    <nc r="C10" t="inlineStr">
      <is>
        <r>
          <t>Mes de mantenimiento correctivo</t>
        </r>
        <r>
          <rPr>
            <sz val="10"/>
            <color rgb="FFFF0000"/>
            <rFont val="Calibri"/>
            <family val="2"/>
          </rPr>
          <t xml:space="preserve"> 7 X 24 (L-D y festivos</t>
        </r>
        <r>
          <rPr>
            <sz val="10"/>
            <rFont val="Calibri"/>
            <family val="2"/>
          </rPr>
          <t>) de plataforma inalámbrica, incluye equipos de radioenlace y 11 estaciones base, de conformidad a los alcances y requerimientos de la solicitud de oferta. Reporte continuo via radio o teléfono o correo de Atención y cierre de casos hacia la mesa de ayuda (administrada durante las 24 horas por un tercero).  Según documento de solicitud de oferta</t>
        </r>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C22" start="0" length="2147483647">
    <dxf>
      <font>
        <color rgb="FFFF0000"/>
      </font>
    </dxf>
  </rfmt>
  <rfmt sheetId="1" sqref="B22:E22" start="0" length="2147483647">
    <dxf>
      <font>
        <color rgb="FFFF0000"/>
      </font>
    </dxf>
  </rfmt>
  <rcc rId="33" sId="1">
    <nc r="I7">
      <f>1400/0.85</f>
    </nc>
  </rcc>
  <rcc rId="34" sId="1">
    <nc r="I8">
      <v>178000</v>
    </nc>
  </rcc>
  <rcc rId="35" sId="1">
    <nc r="I9">
      <v>6</v>
    </nc>
  </rcc>
  <rcc rId="36" sId="1">
    <nc r="I10">
      <f>+I8*I9</f>
    </nc>
  </rcc>
  <rcc rId="37" sId="1">
    <nc r="I11">
      <f>+I10/13</f>
    </nc>
  </rcc>
  <rfmt sheetId="1" sqref="I8:I11">
    <dxf>
      <numFmt numFmtId="165" formatCode="_-* #,##0.00_-;\-* #,##0.00_-;_-* &quot;-&quot;??_-;_-@_-"/>
    </dxf>
  </rfmt>
  <rfmt sheetId="1" sqref="I8:I11">
    <dxf>
      <numFmt numFmtId="167" formatCode="_-* #,##0.0_-;\-* #,##0.0_-;_-* &quot;-&quot;??_-;_-@_-"/>
    </dxf>
  </rfmt>
  <rfmt sheetId="1" sqref="I8:I11">
    <dxf>
      <numFmt numFmtId="168" formatCode="_-* #,##0_-;\-* #,##0_-;_-* &quot;-&quot;??_-;_-@_-"/>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 sId="1">
    <oc r="I7">
      <f>1400/0.85</f>
    </oc>
    <nc r="I7"/>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95FC709-0250-417C-82C2-2FB84BDF8544}" name="Nestor Hugo Zapata Carmona" id="-1500936520" dateTime="2018-09-18T11:08:09"/>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8"/>
  <sheetViews>
    <sheetView tabSelected="1" workbookViewId="0">
      <selection activeCell="C6" sqref="C6"/>
    </sheetView>
  </sheetViews>
  <sheetFormatPr baseColWidth="10" defaultRowHeight="15"/>
  <cols>
    <col min="1" max="1" width="4.7109375" customWidth="1"/>
    <col min="2" max="2" width="7.7109375" style="3" customWidth="1"/>
    <col min="3" max="3" width="51.85546875" style="3" customWidth="1"/>
    <col min="4" max="4" width="7.28515625" style="3" customWidth="1"/>
    <col min="5" max="5" width="7.42578125" style="3" customWidth="1"/>
    <col min="6" max="6" width="16.85546875" style="3" customWidth="1"/>
    <col min="7" max="7" width="17.140625" style="3" bestFit="1" customWidth="1"/>
    <col min="9" max="9" width="13.140625" bestFit="1" customWidth="1"/>
  </cols>
  <sheetData>
    <row r="2" spans="2:9">
      <c r="B2" s="32" t="s">
        <v>22</v>
      </c>
      <c r="C2" s="32"/>
      <c r="D2" s="32"/>
      <c r="E2" s="32"/>
      <c r="F2" s="32"/>
      <c r="G2" s="32"/>
    </row>
    <row r="3" spans="2:9">
      <c r="B3" s="32" t="s">
        <v>23</v>
      </c>
      <c r="C3" s="32"/>
      <c r="D3" s="32"/>
      <c r="E3" s="32"/>
      <c r="F3" s="32"/>
      <c r="G3" s="32"/>
    </row>
    <row r="4" spans="2:9">
      <c r="B4" s="4" t="s">
        <v>0</v>
      </c>
      <c r="C4" s="4" t="s">
        <v>1</v>
      </c>
      <c r="D4" s="5" t="s">
        <v>2</v>
      </c>
      <c r="E4" s="5" t="s">
        <v>3</v>
      </c>
      <c r="F4" s="6" t="s">
        <v>27</v>
      </c>
      <c r="G4" s="6" t="s">
        <v>28</v>
      </c>
    </row>
    <row r="5" spans="2:9">
      <c r="B5" s="21"/>
      <c r="C5" s="10" t="s">
        <v>4</v>
      </c>
      <c r="D5" s="11"/>
      <c r="E5" s="11"/>
      <c r="F5" s="12"/>
      <c r="G5" s="13"/>
    </row>
    <row r="6" spans="2:9" ht="108.75" customHeight="1">
      <c r="B6" s="9">
        <v>1</v>
      </c>
      <c r="C6" s="14" t="s">
        <v>44</v>
      </c>
      <c r="D6" s="9" t="s">
        <v>5</v>
      </c>
      <c r="E6" s="9">
        <v>4</v>
      </c>
      <c r="F6" s="12"/>
      <c r="G6" s="13">
        <f>E6*F6</f>
        <v>0</v>
      </c>
    </row>
    <row r="7" spans="2:9" ht="151.5" customHeight="1">
      <c r="B7" s="9">
        <v>2</v>
      </c>
      <c r="C7" s="14" t="s">
        <v>41</v>
      </c>
      <c r="D7" s="9" t="s">
        <v>5</v>
      </c>
      <c r="E7" s="9">
        <v>4</v>
      </c>
      <c r="F7" s="12"/>
      <c r="G7" s="13">
        <f t="shared" ref="G7:G31" si="0">E7*F7</f>
        <v>0</v>
      </c>
    </row>
    <row r="8" spans="2:9" ht="75" customHeight="1">
      <c r="B8" s="9">
        <v>3</v>
      </c>
      <c r="C8" s="14" t="s">
        <v>29</v>
      </c>
      <c r="D8" s="9" t="s">
        <v>5</v>
      </c>
      <c r="E8" s="9">
        <v>4</v>
      </c>
      <c r="F8" s="12"/>
      <c r="G8" s="13">
        <f t="shared" si="0"/>
        <v>0</v>
      </c>
      <c r="I8" s="41">
        <v>178000</v>
      </c>
    </row>
    <row r="9" spans="2:9" ht="81" customHeight="1">
      <c r="B9" s="9">
        <v>4</v>
      </c>
      <c r="C9" s="14" t="s">
        <v>45</v>
      </c>
      <c r="D9" s="9" t="s">
        <v>5</v>
      </c>
      <c r="E9" s="9">
        <v>4</v>
      </c>
      <c r="F9" s="12"/>
      <c r="G9" s="13">
        <f t="shared" si="0"/>
        <v>0</v>
      </c>
      <c r="I9" s="41">
        <v>6</v>
      </c>
    </row>
    <row r="10" spans="2:9" ht="92.25" customHeight="1">
      <c r="B10" s="9">
        <v>5</v>
      </c>
      <c r="C10" s="14" t="s">
        <v>46</v>
      </c>
      <c r="D10" s="9" t="s">
        <v>5</v>
      </c>
      <c r="E10" s="9">
        <v>4</v>
      </c>
      <c r="F10" s="12"/>
      <c r="G10" s="13">
        <f t="shared" si="0"/>
        <v>0</v>
      </c>
      <c r="I10" s="41"/>
    </row>
    <row r="11" spans="2:9" ht="66" customHeight="1">
      <c r="B11" s="9">
        <v>6</v>
      </c>
      <c r="C11" s="14" t="s">
        <v>32</v>
      </c>
      <c r="D11" s="9" t="s">
        <v>6</v>
      </c>
      <c r="E11" s="9">
        <v>20</v>
      </c>
      <c r="F11" s="12"/>
      <c r="G11" s="13">
        <f t="shared" si="0"/>
        <v>0</v>
      </c>
      <c r="I11" s="41"/>
    </row>
    <row r="12" spans="2:9">
      <c r="B12" s="9"/>
      <c r="C12" s="10" t="s">
        <v>7</v>
      </c>
      <c r="D12" s="11"/>
      <c r="E12" s="11"/>
      <c r="F12" s="12"/>
      <c r="G12" s="13"/>
    </row>
    <row r="13" spans="2:9" ht="39.75" customHeight="1">
      <c r="B13" s="9">
        <v>7</v>
      </c>
      <c r="C13" s="14" t="s">
        <v>8</v>
      </c>
      <c r="D13" s="9" t="s">
        <v>6</v>
      </c>
      <c r="E13" s="9">
        <v>1031</v>
      </c>
      <c r="F13" s="12"/>
      <c r="G13" s="13">
        <f t="shared" si="0"/>
        <v>0</v>
      </c>
    </row>
    <row r="14" spans="2:9" ht="42.75" customHeight="1">
      <c r="B14" s="9">
        <v>8</v>
      </c>
      <c r="C14" s="14" t="s">
        <v>9</v>
      </c>
      <c r="D14" s="9" t="s">
        <v>6</v>
      </c>
      <c r="E14" s="9">
        <v>36</v>
      </c>
      <c r="F14" s="12"/>
      <c r="G14" s="13">
        <f t="shared" si="0"/>
        <v>0</v>
      </c>
    </row>
    <row r="15" spans="2:9" ht="51">
      <c r="B15" s="9">
        <v>9</v>
      </c>
      <c r="C15" s="14" t="s">
        <v>30</v>
      </c>
      <c r="D15" s="9" t="s">
        <v>6</v>
      </c>
      <c r="E15" s="9">
        <v>17</v>
      </c>
      <c r="F15" s="12"/>
      <c r="G15" s="13">
        <f t="shared" si="0"/>
        <v>0</v>
      </c>
    </row>
    <row r="16" spans="2:9" ht="64.5" customHeight="1">
      <c r="B16" s="9">
        <v>10</v>
      </c>
      <c r="C16" s="14" t="s">
        <v>42</v>
      </c>
      <c r="D16" s="9" t="s">
        <v>6</v>
      </c>
      <c r="E16" s="9">
        <v>1</v>
      </c>
      <c r="F16" s="12"/>
      <c r="G16" s="13">
        <f t="shared" si="0"/>
        <v>0</v>
      </c>
    </row>
    <row r="17" spans="1:8" ht="79.5" customHeight="1">
      <c r="B17" s="9">
        <v>11</v>
      </c>
      <c r="C17" s="14" t="s">
        <v>10</v>
      </c>
      <c r="D17" s="9" t="s">
        <v>6</v>
      </c>
      <c r="E17" s="9">
        <v>1</v>
      </c>
      <c r="F17" s="12"/>
      <c r="G17" s="13">
        <f t="shared" si="0"/>
        <v>0</v>
      </c>
    </row>
    <row r="18" spans="1:8" ht="38.25">
      <c r="B18" s="9">
        <v>12</v>
      </c>
      <c r="C18" s="14" t="s">
        <v>11</v>
      </c>
      <c r="D18" s="9" t="s">
        <v>6</v>
      </c>
      <c r="E18" s="9">
        <v>1</v>
      </c>
      <c r="F18" s="12"/>
      <c r="G18" s="13">
        <f t="shared" si="0"/>
        <v>0</v>
      </c>
    </row>
    <row r="19" spans="1:8" ht="53.25" customHeight="1">
      <c r="B19" s="9">
        <v>13</v>
      </c>
      <c r="C19" s="14" t="s">
        <v>12</v>
      </c>
      <c r="D19" s="9" t="s">
        <v>6</v>
      </c>
      <c r="E19" s="9">
        <v>1</v>
      </c>
      <c r="F19" s="12"/>
      <c r="G19" s="13">
        <f t="shared" si="0"/>
        <v>0</v>
      </c>
    </row>
    <row r="20" spans="1:8">
      <c r="B20" s="9">
        <v>14</v>
      </c>
      <c r="C20" s="14" t="s">
        <v>17</v>
      </c>
      <c r="D20" s="9" t="s">
        <v>6</v>
      </c>
      <c r="E20" s="9">
        <v>100</v>
      </c>
      <c r="F20" s="12"/>
      <c r="G20" s="13">
        <f>E20*F20</f>
        <v>0</v>
      </c>
    </row>
    <row r="21" spans="1:8">
      <c r="B21" s="9"/>
      <c r="C21" s="10" t="s">
        <v>16</v>
      </c>
      <c r="D21" s="9"/>
      <c r="E21" s="9"/>
      <c r="F21" s="12"/>
      <c r="G21" s="13">
        <f>E21*F21</f>
        <v>0</v>
      </c>
    </row>
    <row r="22" spans="1:8" ht="27.75" customHeight="1">
      <c r="B22" s="40">
        <v>15</v>
      </c>
      <c r="C22" s="39" t="s">
        <v>43</v>
      </c>
      <c r="D22" s="40" t="s">
        <v>18</v>
      </c>
      <c r="E22" s="40">
        <v>50</v>
      </c>
      <c r="F22" s="12"/>
      <c r="G22" s="13">
        <f>E22*F22</f>
        <v>0</v>
      </c>
    </row>
    <row r="23" spans="1:8">
      <c r="B23" s="33" t="s">
        <v>19</v>
      </c>
      <c r="C23" s="33"/>
      <c r="D23" s="33"/>
      <c r="E23" s="33"/>
      <c r="F23" s="33"/>
      <c r="G23" s="7">
        <f>SUM(G6:G22)</f>
        <v>0</v>
      </c>
    </row>
    <row r="24" spans="1:8">
      <c r="B24" s="34" t="s">
        <v>24</v>
      </c>
      <c r="C24" s="34"/>
      <c r="D24" s="34"/>
      <c r="E24" s="34"/>
      <c r="F24" s="8"/>
      <c r="G24" s="7">
        <f>G23*F24</f>
        <v>0</v>
      </c>
    </row>
    <row r="25" spans="1:8">
      <c r="B25" s="34" t="s">
        <v>25</v>
      </c>
      <c r="C25" s="34"/>
      <c r="D25" s="34"/>
      <c r="E25" s="34"/>
      <c r="F25" s="8"/>
      <c r="G25" s="7">
        <f>G23*F25</f>
        <v>0</v>
      </c>
    </row>
    <row r="26" spans="1:8" ht="15" customHeight="1">
      <c r="B26" s="33" t="s">
        <v>26</v>
      </c>
      <c r="C26" s="33"/>
      <c r="D26" s="33"/>
      <c r="E26" s="33"/>
      <c r="F26" s="33"/>
      <c r="G26" s="7">
        <f>G23+G24+G25</f>
        <v>0</v>
      </c>
    </row>
    <row r="27" spans="1:8">
      <c r="A27" s="17"/>
      <c r="B27" s="18"/>
      <c r="C27" s="19"/>
      <c r="D27" s="1"/>
      <c r="E27" s="1"/>
      <c r="F27" s="2"/>
      <c r="G27" s="20"/>
      <c r="H27" s="17"/>
    </row>
    <row r="28" spans="1:8">
      <c r="B28" s="32" t="s">
        <v>23</v>
      </c>
      <c r="C28" s="32"/>
      <c r="D28" s="32"/>
      <c r="E28" s="32"/>
      <c r="F28" s="32"/>
      <c r="G28" s="32"/>
    </row>
    <row r="29" spans="1:8">
      <c r="B29" s="4" t="s">
        <v>0</v>
      </c>
      <c r="C29" s="4" t="s">
        <v>1</v>
      </c>
      <c r="D29" s="5" t="s">
        <v>2</v>
      </c>
      <c r="E29" s="5" t="s">
        <v>3</v>
      </c>
      <c r="F29" s="6" t="s">
        <v>27</v>
      </c>
      <c r="G29" s="6" t="s">
        <v>28</v>
      </c>
    </row>
    <row r="30" spans="1:8">
      <c r="B30" s="9"/>
      <c r="C30" s="10" t="s">
        <v>13</v>
      </c>
      <c r="D30" s="11"/>
      <c r="E30" s="11"/>
      <c r="F30" s="12"/>
      <c r="G30" s="13"/>
    </row>
    <row r="31" spans="1:8">
      <c r="B31" s="9">
        <v>16</v>
      </c>
      <c r="C31" s="14" t="s">
        <v>14</v>
      </c>
      <c r="D31" s="9" t="s">
        <v>15</v>
      </c>
      <c r="E31" s="9">
        <v>1</v>
      </c>
      <c r="F31" s="12">
        <v>200000000</v>
      </c>
      <c r="G31" s="13">
        <f t="shared" si="0"/>
        <v>200000000</v>
      </c>
    </row>
    <row r="32" spans="1:8">
      <c r="B32" s="31" t="s">
        <v>19</v>
      </c>
      <c r="C32" s="31"/>
      <c r="D32" s="31"/>
      <c r="E32" s="31"/>
      <c r="F32" s="31"/>
      <c r="G32" s="15"/>
    </row>
    <row r="33" spans="2:7">
      <c r="B33" s="30" t="s">
        <v>20</v>
      </c>
      <c r="C33" s="30"/>
      <c r="D33" s="30"/>
      <c r="E33" s="30"/>
      <c r="F33" s="16">
        <v>0.19</v>
      </c>
      <c r="G33" s="15">
        <f>G32*F33</f>
        <v>0</v>
      </c>
    </row>
    <row r="34" spans="2:7">
      <c r="B34" s="31" t="s">
        <v>21</v>
      </c>
      <c r="C34" s="31"/>
      <c r="D34" s="31"/>
      <c r="E34" s="31"/>
      <c r="F34" s="31"/>
      <c r="G34" s="15"/>
    </row>
    <row r="36" spans="2:7" ht="26.25" customHeight="1">
      <c r="B36" s="27" t="s">
        <v>31</v>
      </c>
      <c r="C36" s="28"/>
      <c r="D36" s="28"/>
      <c r="E36" s="28"/>
      <c r="F36" s="29"/>
      <c r="G36" s="15">
        <f>G26+G34</f>
        <v>0</v>
      </c>
    </row>
    <row r="38" spans="2:7" s="22" customFormat="1" ht="12.75">
      <c r="B38" s="37" t="s">
        <v>33</v>
      </c>
      <c r="C38" s="37"/>
    </row>
    <row r="39" spans="2:7" s="22" customFormat="1" ht="12"/>
    <row r="40" spans="2:7" s="22" customFormat="1" ht="14.25" customHeight="1">
      <c r="B40" s="38" t="s">
        <v>34</v>
      </c>
      <c r="C40" s="38"/>
      <c r="D40" s="38"/>
      <c r="E40" s="38"/>
      <c r="F40" s="38"/>
      <c r="G40" s="38"/>
    </row>
    <row r="41" spans="2:7" s="22" customFormat="1" ht="12"/>
    <row r="42" spans="2:7" s="22" customFormat="1" ht="12.75">
      <c r="B42" s="37" t="s">
        <v>35</v>
      </c>
      <c r="C42" s="37"/>
    </row>
    <row r="43" spans="2:7" s="22" customFormat="1" ht="12.75">
      <c r="B43" s="37" t="s">
        <v>36</v>
      </c>
      <c r="C43" s="37"/>
    </row>
    <row r="44" spans="2:7" s="22" customFormat="1" ht="12.75">
      <c r="B44" s="37" t="s">
        <v>37</v>
      </c>
      <c r="C44" s="37"/>
    </row>
    <row r="45" spans="2:7" s="22" customFormat="1">
      <c r="B45" s="23"/>
      <c r="C45" s="24"/>
    </row>
    <row r="46" spans="2:7" s="22" customFormat="1">
      <c r="B46" s="25" t="s">
        <v>38</v>
      </c>
      <c r="C46" s="26"/>
    </row>
    <row r="47" spans="2:7" s="22" customFormat="1" ht="25.5" customHeight="1">
      <c r="B47" s="35" t="s">
        <v>39</v>
      </c>
      <c r="C47" s="35"/>
      <c r="D47" s="35"/>
      <c r="E47" s="35"/>
      <c r="F47" s="35"/>
      <c r="G47" s="35"/>
    </row>
    <row r="48" spans="2:7" s="22" customFormat="1" ht="29.25" customHeight="1">
      <c r="B48" s="36" t="s">
        <v>40</v>
      </c>
      <c r="C48" s="36"/>
      <c r="D48" s="36"/>
      <c r="E48" s="36"/>
      <c r="F48" s="36"/>
      <c r="G48" s="36"/>
    </row>
  </sheetData>
  <customSheetViews>
    <customSheetView guid="{EF682E37-A074-45DF-B924-87A04716077E}">
      <selection activeCell="C6" sqref="C6"/>
      <pageMargins left="0.7" right="0.7" top="0.75" bottom="0.75" header="0.3" footer="0.3"/>
      <pageSetup orientation="portrait" r:id="rId1"/>
    </customSheetView>
    <customSheetView guid="{38267966-0F19-45A5-846C-661AD3B71118}">
      <selection activeCell="L35" sqref="L35"/>
      <pageMargins left="0.7" right="0.7" top="0.75" bottom="0.75" header="0.3" footer="0.3"/>
      <pageSetup orientation="portrait" r:id="rId2"/>
    </customSheetView>
  </customSheetViews>
  <mergeCells count="18">
    <mergeCell ref="B47:G47"/>
    <mergeCell ref="B48:G48"/>
    <mergeCell ref="B38:C38"/>
    <mergeCell ref="B40:G40"/>
    <mergeCell ref="B42:C42"/>
    <mergeCell ref="B43:C43"/>
    <mergeCell ref="B44:C44"/>
    <mergeCell ref="B36:F36"/>
    <mergeCell ref="B33:E33"/>
    <mergeCell ref="B32:F32"/>
    <mergeCell ref="B34:F34"/>
    <mergeCell ref="B2:G2"/>
    <mergeCell ref="B3:G3"/>
    <mergeCell ref="B28:G28"/>
    <mergeCell ref="B23:F23"/>
    <mergeCell ref="B24:E24"/>
    <mergeCell ref="B25:E25"/>
    <mergeCell ref="B26:F26"/>
  </mergeCell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Nestor Hugo Zapata Carmona</cp:lastModifiedBy>
  <dcterms:created xsi:type="dcterms:W3CDTF">2017-03-08T04:36:24Z</dcterms:created>
  <dcterms:modified xsi:type="dcterms:W3CDTF">2018-09-19T14:27:47Z</dcterms:modified>
</cp:coreProperties>
</file>