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7455" activeTab="1"/>
  </bookViews>
  <sheets>
    <sheet name="Cuadro Costos" sheetId="1" r:id="rId1"/>
    <sheet name="Totales" sheetId="2" r:id="rId2"/>
  </sheets>
  <calcPr calcId="145621"/>
</workbook>
</file>

<file path=xl/calcChain.xml><?xml version="1.0" encoding="utf-8"?>
<calcChain xmlns="http://schemas.openxmlformats.org/spreadsheetml/2006/main">
  <c r="H12" i="1" l="1"/>
  <c r="H11" i="1"/>
  <c r="H55" i="1" l="1"/>
  <c r="H56" i="1"/>
  <c r="H57" i="1"/>
  <c r="H59" i="1"/>
  <c r="H61" i="1"/>
  <c r="H54" i="1"/>
  <c r="H70" i="1"/>
  <c r="H71" i="1"/>
  <c r="H72" i="1"/>
  <c r="H73" i="1"/>
  <c r="H74" i="1"/>
  <c r="H75" i="1"/>
  <c r="H76" i="1"/>
  <c r="H77" i="1"/>
  <c r="H78" i="1"/>
  <c r="H79" i="1"/>
  <c r="H80" i="1"/>
  <c r="H82" i="1"/>
  <c r="H83" i="1"/>
  <c r="H84" i="1"/>
  <c r="H85" i="1"/>
  <c r="H86" i="1"/>
  <c r="H87" i="1"/>
  <c r="H88" i="1"/>
  <c r="H89" i="1"/>
  <c r="H90" i="1"/>
  <c r="H92" i="1"/>
  <c r="H93" i="1"/>
  <c r="H94" i="1"/>
  <c r="H97" i="1"/>
  <c r="H98" i="1"/>
  <c r="H99" i="1"/>
  <c r="H100" i="1"/>
  <c r="H101" i="1"/>
  <c r="H102" i="1"/>
  <c r="H103" i="1"/>
  <c r="H104" i="1"/>
  <c r="H106" i="1"/>
  <c r="H22" i="1"/>
  <c r="H23" i="1"/>
  <c r="H24" i="1"/>
  <c r="H25" i="1"/>
  <c r="H27" i="1"/>
  <c r="H28" i="1"/>
  <c r="H29" i="1"/>
  <c r="H30" i="1"/>
  <c r="H31" i="1"/>
  <c r="H32" i="1"/>
  <c r="H33" i="1"/>
  <c r="H39" i="1"/>
  <c r="H35" i="1"/>
  <c r="H36" i="1"/>
  <c r="H41" i="1"/>
  <c r="H42" i="1"/>
  <c r="H21" i="1"/>
  <c r="H9" i="1"/>
  <c r="H107" i="1" l="1"/>
  <c r="H108" i="1" s="1"/>
  <c r="H43" i="1"/>
  <c r="H45" i="1" s="1"/>
  <c r="H46" i="1" s="1"/>
  <c r="H44" i="1"/>
  <c r="H109" i="1" l="1"/>
  <c r="H110" i="1" s="1"/>
  <c r="H47" i="1"/>
  <c r="F4" i="2" s="1"/>
  <c r="H111" i="1" l="1"/>
  <c r="F5" i="2" s="1"/>
  <c r="F6" i="2" s="1"/>
</calcChain>
</file>

<file path=xl/sharedStrings.xml><?xml version="1.0" encoding="utf-8"?>
<sst xmlns="http://schemas.openxmlformats.org/spreadsheetml/2006/main" count="264" uniqueCount="169">
  <si>
    <t>ÍTEM</t>
  </si>
  <si>
    <t>DESCRIPCIÓN</t>
  </si>
  <si>
    <t>UNIDAD</t>
  </si>
  <si>
    <t>CANT</t>
  </si>
  <si>
    <t>1.1</t>
  </si>
  <si>
    <t>UND</t>
  </si>
  <si>
    <t>1.2</t>
  </si>
  <si>
    <t>1.3</t>
  </si>
  <si>
    <t>1.4</t>
  </si>
  <si>
    <t>2.1</t>
  </si>
  <si>
    <t>2.2</t>
  </si>
  <si>
    <t>3.1</t>
  </si>
  <si>
    <t>3.2</t>
  </si>
  <si>
    <t>3.3</t>
  </si>
  <si>
    <t>VALOR PARCIAL</t>
  </si>
  <si>
    <t>IVA</t>
  </si>
  <si>
    <t>V. SUMINISTRO</t>
  </si>
  <si>
    <t>V. IMPLEMENTACIÓN</t>
  </si>
  <si>
    <t>SUBTOTAL</t>
  </si>
  <si>
    <t>TOTAL</t>
  </si>
  <si>
    <t>MODERNIZACIÓN TÉCNICA Y OPERATIVA DE LAS SALAS DEL SISTEMA INTEGRADO DE EMERGENCIA Y SEGURIDAD SIES-M DE LA CIUDAD DE MEDELLÍN</t>
  </si>
  <si>
    <t>INFRAESTRUCTURA</t>
  </si>
  <si>
    <t>ADMINISTRACION</t>
  </si>
  <si>
    <t>UTILIDAD</t>
  </si>
  <si>
    <t>IVA SOBRE UTILIDAD</t>
  </si>
  <si>
    <t>RETIROS Y DEMOLICIONES</t>
  </si>
  <si>
    <t>und</t>
  </si>
  <si>
    <t>Reinstalación de puestos de trabajo</t>
  </si>
  <si>
    <t>m2</t>
  </si>
  <si>
    <t>Desmonte y reubicación de archivo rodante de 2.00x 2.60m</t>
  </si>
  <si>
    <t xml:space="preserve">OBRA CIVIL </t>
  </si>
  <si>
    <t>ml</t>
  </si>
  <si>
    <t>Registros para inspección de equipos, desmontables tipo Push</t>
  </si>
  <si>
    <t>gb</t>
  </si>
  <si>
    <t>Suministro e instalación de pintura en muros en espacio actual</t>
  </si>
  <si>
    <t>Suministro e instalación de pintura en cielos rasos espacio actual</t>
  </si>
  <si>
    <t>RECUBRIMIENTOS Y PISOS</t>
  </si>
  <si>
    <t>Suministro e instalación de pisos vinílicos, en área de grabaciones</t>
  </si>
  <si>
    <t>AIRE ACONDICIONADO</t>
  </si>
  <si>
    <t>UN</t>
  </si>
  <si>
    <t>GB</t>
  </si>
  <si>
    <t>ASEOS Y REMATES</t>
  </si>
  <si>
    <t>Acarreos varios</t>
  </si>
  <si>
    <t>4.1</t>
  </si>
  <si>
    <t>4.2</t>
  </si>
  <si>
    <t>SALA DE GRABACIONES</t>
  </si>
  <si>
    <t>Gabinete de 90 moderno A-Z oficio formica especial</t>
  </si>
  <si>
    <t>Suministro e instalación de puntos de red, punto de telefonía, punto doble de energía normal y regulada (Incluye marcación)</t>
  </si>
  <si>
    <t>glb</t>
  </si>
  <si>
    <t xml:space="preserve">Suministro e instalación de cerramiento provisional </t>
  </si>
  <si>
    <t>Recubrimiento de protección con cartón</t>
  </si>
  <si>
    <t>Desmonte de muro en drywall</t>
  </si>
  <si>
    <t>Desmonte de vidrio templado de 1,2mx2,36m</t>
  </si>
  <si>
    <t>Desmonte de tarima y puestos de trabajo.  Retiro al sitio que disponga la interventoría</t>
  </si>
  <si>
    <t>Desmonte de puerta de acceso en vidrio templado, una sola ala</t>
  </si>
  <si>
    <t>Retiro y reinstalación de piso técnico de 60x60</t>
  </si>
  <si>
    <t>Empaque y acarreo interno de escombros</t>
  </si>
  <si>
    <t>m3</t>
  </si>
  <si>
    <t>viaje</t>
  </si>
  <si>
    <t>CARPINTERÍA METÁLICA/MADERA</t>
  </si>
  <si>
    <t>Suministro e instalación de estructura metálica soporte mesón cafetería</t>
  </si>
  <si>
    <t xml:space="preserve">Suministro e instalación de mesón en grano natural </t>
  </si>
  <si>
    <t>Reinstalación de vidrios templados de 1.12x2.36m</t>
  </si>
  <si>
    <t>Reinstalación de puerta de acceso en vidrio templado, una ala, incluye cambio de sentido de apertura</t>
  </si>
  <si>
    <t>Suministro e instalación de entrepaño en madera en puesto de supervisor</t>
  </si>
  <si>
    <t>Suministro e instalación de estructura para muros y cubierta en alucobond, en el área de ampliación</t>
  </si>
  <si>
    <t>Suministro e instalación de vidrios templados, 10 mm</t>
  </si>
  <si>
    <t>PINTURAS</t>
  </si>
  <si>
    <t>Suministro e instalación de pintura en muros</t>
  </si>
  <si>
    <t>Suministro e instalación de pintura en cielos</t>
  </si>
  <si>
    <t>Pintura negra para viga</t>
  </si>
  <si>
    <t>CIELOS Y MUROS EN DIVISIONES LIVIANAS</t>
  </si>
  <si>
    <t>Suministro e Instalación de lineales en muros de drywall</t>
  </si>
  <si>
    <t>Refuerzos en muros de drywall para soporte de cafetería y entrepaños</t>
  </si>
  <si>
    <t>Suministro e instalación de panel en tensoflex  H.0.10 M</t>
  </si>
  <si>
    <t>Suministro e instalación de luminaria en cinta LED.  Cajas de luminarias</t>
  </si>
  <si>
    <t>Suministro tranque en acero inoxidable en piso (0,50*6,30)</t>
  </si>
  <si>
    <t>Silla milán con cabezal para operadores</t>
  </si>
  <si>
    <t xml:space="preserve">Puesto de director de operación </t>
  </si>
  <si>
    <t>Suministro e instalación de switch de 24 puertos administrable con 2 puertos Giga</t>
  </si>
  <si>
    <t>Protección de video wall con MDF de 4mm</t>
  </si>
  <si>
    <t>Suministro e instalación de fajas en placas de aluminio tipo alucobond o similar, incluye anclajes, estructura en perfilaría metálica, tornillería y todo lo necesario para su correcta instalación</t>
  </si>
  <si>
    <t>Lineales de alucobond</t>
  </si>
  <si>
    <t>Suministro e instalación de recubrimiento en placas de aluminio tipo alucobond o similar, incluye anclajes, estructura en perfilaría metálica, tornillería y todo lo necesario para su correcta instalación</t>
  </si>
  <si>
    <t>Suministro e instalación de estructura  para tensoflex, mas recubrimiento en mdf  de 9mm</t>
  </si>
  <si>
    <t>SALA DE AVL</t>
  </si>
  <si>
    <t>Unidad tipo casette, capacidad 26450 BTU</t>
  </si>
  <si>
    <t>El sistema de aire acondicionado debe incluir los siguientes elementos y/o actividades, mas todo lo necesario para su correcta implementación y puesta en operación:
*Válvulas de 3 vías para el control de temperaturas de espacio
*Válvulas de cierre del tipo bola para servicio.
*Tubería PVC Sch 40 de 1 1/2" de diámetro, aislada en cañuela de poliuretano con foil de aluminio de barrera de  vapor de 1 1/2" de espesor
*Codos en PVC, Sh40 de 1 1/2" de diámetro aislada a cañuela de poliuretano con foil de aluminio de barrera de vapor de 1 1/2" de espesor
*Conectores rápidos tipo collarín para pegar a tubería madre de la red principal de agua helada.
*Soportes de tuberías con varillas roscadas para colgar a placa de entrepisos
*Prueba y balanceo de la red de agua helada</t>
  </si>
  <si>
    <t>VALOR TOTAL</t>
  </si>
  <si>
    <t>SALAS OPERATIVAS</t>
  </si>
  <si>
    <t>Sala de Grabaciones</t>
  </si>
  <si>
    <t>Sala de AVL</t>
  </si>
  <si>
    <t>GL</t>
  </si>
  <si>
    <t>TOTAL PROYECTO (IVA INCLUIDO)</t>
  </si>
  <si>
    <t>Desmonte de puestos de trabajo y retiro hasta sitio que disponga la interventoría</t>
  </si>
  <si>
    <t>Estación de trabajo # 1</t>
  </si>
  <si>
    <t>Estación de trabajo # 2</t>
  </si>
  <si>
    <t>Desmonte de piso en tapete existente</t>
  </si>
  <si>
    <t>Resane de registros en cielos</t>
  </si>
  <si>
    <t>Limpieza interior. Suministro, transporte y aplicación de productos de lavado homologados para esta labor.</t>
  </si>
  <si>
    <t>Cargue y botada de escombros</t>
  </si>
  <si>
    <t>Suministro e instalación de entrepaño en madera entamborada mas chapilla</t>
  </si>
  <si>
    <t>Apertura de registros para equipos de aire acondicionado</t>
  </si>
  <si>
    <t>Puntos salidas desagües para drenajes de equipos de aire acondicionado</t>
  </si>
  <si>
    <t>Tubería de desagüe para aire acondicionado</t>
  </si>
  <si>
    <t>Apertura y resane de muro en drywall, para conexión de desagües de aire acondicionado en cocineta</t>
  </si>
  <si>
    <t>Muebles curvos para operadores, de 1.45 x0.70
mt en tablero aglomerado de 30 mm , mas
recubrimiento en formica genérica blanca.
Canaleta colgante de 1.40 mt de longitud por puesto.
Faldón metálico cal. 22 perforado de 0.42 x  1.45
Pasacables metálicos rectangulares con tapa.
Patas metálicas. Pintura metalizada gris.
Troquelados para puntos de corriente, voz y datos. Contenedores en tablero aglomerado y tapa en
vidrio laminado blanco de 2+2 mm</t>
  </si>
  <si>
    <t>Sillas para operador de monitoreo</t>
  </si>
  <si>
    <t>Corte de dintel en drywall</t>
  </si>
  <si>
    <t>Limpieza interior. Suministro, transporte y aplicación de productos de lavado homologados para esta labor</t>
  </si>
  <si>
    <t>ADQUISICIÓN DE EQUIPOS DE COMPUTO</t>
  </si>
  <si>
    <t>SUMINISTRO E INSTALACIÓN DE SISTEMA DE AIRE ACONDICIONADO</t>
  </si>
  <si>
    <t>1.1.1</t>
  </si>
  <si>
    <t>1.1.2</t>
  </si>
  <si>
    <t>1.1.3</t>
  </si>
  <si>
    <t>1.1.4</t>
  </si>
  <si>
    <t>1.1.5</t>
  </si>
  <si>
    <t>1.2.1</t>
  </si>
  <si>
    <t>1.2.2</t>
  </si>
  <si>
    <t>1.2.3</t>
  </si>
  <si>
    <t>1.2.4</t>
  </si>
  <si>
    <t>1.2.5</t>
  </si>
  <si>
    <t>1.2.6</t>
  </si>
  <si>
    <t>1.2.7</t>
  </si>
  <si>
    <t>1.3.1</t>
  </si>
  <si>
    <t>1.3.2</t>
  </si>
  <si>
    <t>3.1.1</t>
  </si>
  <si>
    <t>3.1.2</t>
  </si>
  <si>
    <t>3.1.3</t>
  </si>
  <si>
    <t>3.1.4</t>
  </si>
  <si>
    <t>3.1.5</t>
  </si>
  <si>
    <t>3.2.1</t>
  </si>
  <si>
    <t>3.2.2</t>
  </si>
  <si>
    <t>3.2.3</t>
  </si>
  <si>
    <t>3.2.4</t>
  </si>
  <si>
    <t>3.2.5</t>
  </si>
  <si>
    <t>3.2.6</t>
  </si>
  <si>
    <t>3.2.7</t>
  </si>
  <si>
    <t>3.3.1</t>
  </si>
  <si>
    <t>3.3.2</t>
  </si>
  <si>
    <t>4.1.1</t>
  </si>
  <si>
    <t>4.2.1</t>
  </si>
  <si>
    <t>4.2.2</t>
  </si>
  <si>
    <t>AMPLIACIÓN CAPACIDAD OPERATIVA</t>
  </si>
  <si>
    <t>MODERNIZACIÓN DE INTERCONEXIÓN DE EQUIPOS DE COMPUTO</t>
  </si>
  <si>
    <t>DISEÑO E IMPLEMENTACIÓN DE REDES DE CABLEADO ESTRUCTURADO</t>
  </si>
  <si>
    <t>ADECUACIONES LOCATIVAS</t>
  </si>
  <si>
    <t>1.1.6</t>
  </si>
  <si>
    <t>1.1.7</t>
  </si>
  <si>
    <t>1.1.8</t>
  </si>
  <si>
    <t>1.1.9</t>
  </si>
  <si>
    <t>1.1.10</t>
  </si>
  <si>
    <t>1.1.11</t>
  </si>
  <si>
    <t>1.2.8</t>
  </si>
  <si>
    <t>1.2.9</t>
  </si>
  <si>
    <t>1.3.3</t>
  </si>
  <si>
    <t>AMPLIACIÓN DE INFRAESTRUCTURA EXISTENTE</t>
  </si>
  <si>
    <t>2.1.2</t>
  </si>
  <si>
    <t>2.1.3</t>
  </si>
  <si>
    <t>2.1.4</t>
  </si>
  <si>
    <t>2.1.5</t>
  </si>
  <si>
    <t>2.1.6</t>
  </si>
  <si>
    <t>2.1.7</t>
  </si>
  <si>
    <t>2.1.8</t>
  </si>
  <si>
    <t>2.1.9</t>
  </si>
  <si>
    <t>2.2.1</t>
  </si>
  <si>
    <t>ADQUISICIÓN DE RECURSOS PARA PUESTOS DE TRABAJO</t>
  </si>
  <si>
    <t>ADECUACIONES Y MANTENIMIENTO LOCATIVO</t>
  </si>
  <si>
    <t>ANEXO 2 - PROPUESTA ECONOMICA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</si>
</sst>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\ * #,##0.00_);_(&quot;$&quot;\ * \(#,##0.00\);_(&quot;$&quot;\ * &quot;-&quot;??_);_(@_)"/>
    <numFmt numFmtId="164" formatCode="_(&quot;$&quot;\ * #,##0_);_(&quot;$&quot;\ * \(#,##0\);_(&quot;$&quot;\ * &quot;-&quot;??_);_(@_)"/>
    <numFmt numFmtId="165" formatCode="_(&quot;$&quot;\ * #,##0.0_);_(&quot;$&quot;\ * \(#,##0.0\);_(&quot;$&quot;\ * &quot;-&quot;??_);_(@_)"/>
    <numFmt numFmtId="166" formatCode="_(&quot;$&quot;\ * #,##0.0_);_(&quot;$&quot;\ * \(#,##0.0\);_(&quot;$&quot;\ * &quot;-&quot;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 wrapText="1"/>
    </xf>
    <xf numFmtId="164" fontId="2" fillId="0" borderId="0" xfId="1" applyNumberFormat="1" applyFont="1" applyBorder="1"/>
    <xf numFmtId="0" fontId="2" fillId="0" borderId="1" xfId="0" applyFont="1" applyBorder="1"/>
    <xf numFmtId="44" fontId="2" fillId="0" borderId="1" xfId="1" applyFont="1" applyBorder="1"/>
    <xf numFmtId="164" fontId="2" fillId="0" borderId="1" xfId="1" applyNumberFormat="1" applyFont="1" applyBorder="1"/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2" fillId="2" borderId="2" xfId="0" applyFont="1" applyFill="1" applyBorder="1"/>
    <xf numFmtId="0" fontId="2" fillId="2" borderId="1" xfId="0" applyFont="1" applyFill="1" applyBorder="1"/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164" fontId="2" fillId="0" borderId="2" xfId="1" applyNumberFormat="1" applyFont="1" applyBorder="1"/>
    <xf numFmtId="0" fontId="3" fillId="0" borderId="1" xfId="0" applyFont="1" applyBorder="1" applyAlignment="1">
      <alignment horizontal="justify" vertical="center"/>
    </xf>
    <xf numFmtId="0" fontId="6" fillId="2" borderId="1" xfId="0" applyFont="1" applyFill="1" applyBorder="1" applyAlignment="1">
      <alignment horizontal="right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right" vertical="center" wrapText="1"/>
    </xf>
    <xf numFmtId="9" fontId="6" fillId="2" borderId="1" xfId="0" applyNumberFormat="1" applyFont="1" applyFill="1" applyBorder="1" applyAlignment="1">
      <alignment vertical="center" wrapText="1"/>
    </xf>
    <xf numFmtId="2" fontId="7" fillId="3" borderId="1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>
      <alignment horizontal="right" vertical="center" wrapText="1"/>
    </xf>
    <xf numFmtId="0" fontId="6" fillId="2" borderId="2" xfId="0" applyFont="1" applyFill="1" applyBorder="1" applyAlignment="1">
      <alignment horizontal="right" vertical="center" wrapText="1"/>
    </xf>
    <xf numFmtId="164" fontId="2" fillId="0" borderId="1" xfId="0" applyNumberFormat="1" applyFont="1" applyBorder="1"/>
    <xf numFmtId="165" fontId="2" fillId="0" borderId="1" xfId="1" applyNumberFormat="1" applyFont="1" applyBorder="1"/>
    <xf numFmtId="0" fontId="5" fillId="2" borderId="3" xfId="0" applyFont="1" applyFill="1" applyBorder="1" applyAlignment="1">
      <alignment horizontal="right"/>
    </xf>
    <xf numFmtId="0" fontId="5" fillId="2" borderId="4" xfId="0" applyFont="1" applyFill="1" applyBorder="1" applyAlignment="1">
      <alignment horizontal="right"/>
    </xf>
    <xf numFmtId="0" fontId="5" fillId="2" borderId="2" xfId="0" applyFont="1" applyFill="1" applyBorder="1" applyAlignment="1">
      <alignment horizontal="right"/>
    </xf>
    <xf numFmtId="166" fontId="2" fillId="0" borderId="1" xfId="0" applyNumberFormat="1" applyFont="1" applyBorder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1"/>
  <sheetViews>
    <sheetView topLeftCell="A94" zoomScaleNormal="100" workbookViewId="0">
      <selection activeCell="C33" sqref="C33"/>
    </sheetView>
  </sheetViews>
  <sheetFormatPr baseColWidth="10" defaultRowHeight="12.75" x14ac:dyDescent="0.2"/>
  <cols>
    <col min="1" max="1" width="4.85546875" style="1" customWidth="1"/>
    <col min="2" max="2" width="6.85546875" style="1" customWidth="1"/>
    <col min="3" max="3" width="50" style="1" customWidth="1"/>
    <col min="4" max="4" width="9" style="1" customWidth="1"/>
    <col min="5" max="5" width="8.5703125" style="1" customWidth="1"/>
    <col min="6" max="6" width="15.140625" style="1" customWidth="1"/>
    <col min="7" max="7" width="20.7109375" style="1" customWidth="1"/>
    <col min="8" max="8" width="16.42578125" style="1" customWidth="1"/>
    <col min="9" max="16384" width="11.42578125" style="1"/>
  </cols>
  <sheetData>
    <row r="2" spans="1:10" ht="15" customHeight="1" x14ac:dyDescent="0.2">
      <c r="B2" s="10" t="s">
        <v>168</v>
      </c>
      <c r="C2" s="11"/>
      <c r="D2" s="11"/>
      <c r="E2" s="11"/>
      <c r="F2" s="11"/>
      <c r="G2" s="11"/>
      <c r="H2" s="11"/>
    </row>
    <row r="3" spans="1:10" ht="27" customHeight="1" x14ac:dyDescent="0.2">
      <c r="B3" s="10" t="s">
        <v>20</v>
      </c>
      <c r="C3" s="11"/>
      <c r="D3" s="11"/>
      <c r="E3" s="11"/>
      <c r="F3" s="11"/>
      <c r="G3" s="11"/>
      <c r="H3" s="11"/>
    </row>
    <row r="4" spans="1:10" x14ac:dyDescent="0.2">
      <c r="B4" s="12"/>
      <c r="C4" s="13"/>
      <c r="D4" s="13"/>
      <c r="E4" s="13"/>
      <c r="F4" s="13"/>
      <c r="G4" s="13"/>
      <c r="H4" s="13"/>
    </row>
    <row r="5" spans="1:10" x14ac:dyDescent="0.2">
      <c r="B5" s="10" t="s">
        <v>45</v>
      </c>
      <c r="C5" s="10"/>
      <c r="D5" s="10"/>
      <c r="E5" s="10"/>
      <c r="F5" s="10"/>
      <c r="G5" s="10"/>
      <c r="H5" s="10"/>
    </row>
    <row r="6" spans="1:10" x14ac:dyDescent="0.2">
      <c r="B6" s="12"/>
      <c r="C6" s="13"/>
      <c r="D6" s="13"/>
      <c r="E6" s="13"/>
      <c r="F6" s="13"/>
      <c r="G6" s="13"/>
      <c r="H6" s="13"/>
    </row>
    <row r="7" spans="1:10" x14ac:dyDescent="0.2">
      <c r="B7" s="14" t="s">
        <v>0</v>
      </c>
      <c r="C7" s="14" t="s">
        <v>1</v>
      </c>
      <c r="D7" s="14" t="s">
        <v>2</v>
      </c>
      <c r="E7" s="14" t="s">
        <v>3</v>
      </c>
      <c r="F7" s="14" t="s">
        <v>16</v>
      </c>
      <c r="G7" s="14" t="s">
        <v>17</v>
      </c>
      <c r="H7" s="14" t="s">
        <v>14</v>
      </c>
    </row>
    <row r="8" spans="1:10" x14ac:dyDescent="0.2">
      <c r="B8" s="15">
        <v>1</v>
      </c>
      <c r="C8" s="16" t="s">
        <v>166</v>
      </c>
      <c r="D8" s="16"/>
      <c r="E8" s="16"/>
      <c r="F8" s="17"/>
      <c r="G8" s="18"/>
      <c r="H8" s="18"/>
      <c r="I8" s="9"/>
    </row>
    <row r="9" spans="1:10" x14ac:dyDescent="0.2">
      <c r="B9" s="19" t="s">
        <v>4</v>
      </c>
      <c r="C9" s="20" t="s">
        <v>77</v>
      </c>
      <c r="D9" s="21" t="s">
        <v>5</v>
      </c>
      <c r="E9" s="22">
        <v>9</v>
      </c>
      <c r="F9" s="23"/>
      <c r="G9" s="8"/>
      <c r="H9" s="8">
        <f>(F9+G9)*E9</f>
        <v>0</v>
      </c>
    </row>
    <row r="10" spans="1:10" x14ac:dyDescent="0.2">
      <c r="B10" s="15">
        <v>2</v>
      </c>
      <c r="C10" s="16" t="s">
        <v>110</v>
      </c>
      <c r="D10" s="16"/>
      <c r="E10" s="16"/>
      <c r="F10" s="17"/>
      <c r="G10" s="18"/>
      <c r="H10" s="18"/>
    </row>
    <row r="11" spans="1:10" x14ac:dyDescent="0.2">
      <c r="B11" s="19" t="s">
        <v>9</v>
      </c>
      <c r="C11" s="24" t="s">
        <v>95</v>
      </c>
      <c r="D11" s="21" t="s">
        <v>5</v>
      </c>
      <c r="E11" s="22">
        <v>3</v>
      </c>
      <c r="F11" s="23"/>
      <c r="G11" s="8"/>
      <c r="H11" s="8">
        <f>(F11+G11)*E11</f>
        <v>0</v>
      </c>
    </row>
    <row r="12" spans="1:10" x14ac:dyDescent="0.2">
      <c r="B12" s="19" t="s">
        <v>10</v>
      </c>
      <c r="C12" s="20" t="s">
        <v>96</v>
      </c>
      <c r="D12" s="21" t="s">
        <v>5</v>
      </c>
      <c r="E12" s="22">
        <v>6</v>
      </c>
      <c r="F12" s="23"/>
      <c r="G12" s="8"/>
      <c r="H12" s="8">
        <f>(F12+G12)*E12</f>
        <v>0</v>
      </c>
    </row>
    <row r="13" spans="1:10" x14ac:dyDescent="0.2">
      <c r="A13" s="2"/>
      <c r="B13" s="3"/>
      <c r="C13" s="25" t="s">
        <v>18</v>
      </c>
      <c r="D13" s="25"/>
      <c r="E13" s="25"/>
      <c r="F13" s="25"/>
      <c r="G13" s="25"/>
      <c r="H13" s="8"/>
      <c r="I13" s="2"/>
      <c r="J13" s="2"/>
    </row>
    <row r="14" spans="1:10" x14ac:dyDescent="0.2">
      <c r="A14" s="2"/>
      <c r="B14" s="3"/>
      <c r="C14" s="25" t="s">
        <v>15</v>
      </c>
      <c r="D14" s="25"/>
      <c r="E14" s="25"/>
      <c r="F14" s="25"/>
      <c r="G14" s="25"/>
      <c r="H14" s="8"/>
      <c r="I14" s="2"/>
      <c r="J14" s="2"/>
    </row>
    <row r="15" spans="1:10" x14ac:dyDescent="0.2">
      <c r="A15" s="2"/>
      <c r="B15" s="3"/>
      <c r="C15" s="25" t="s">
        <v>19</v>
      </c>
      <c r="D15" s="25"/>
      <c r="E15" s="25"/>
      <c r="F15" s="25"/>
      <c r="G15" s="25"/>
      <c r="H15" s="8"/>
      <c r="I15" s="2"/>
      <c r="J15" s="2"/>
    </row>
    <row r="16" spans="1:10" x14ac:dyDescent="0.2">
      <c r="A16" s="2"/>
      <c r="B16" s="3"/>
      <c r="C16" s="4"/>
      <c r="D16" s="3"/>
      <c r="E16" s="3"/>
      <c r="F16" s="5"/>
      <c r="G16" s="5"/>
      <c r="H16" s="5"/>
      <c r="I16" s="2"/>
      <c r="J16" s="2"/>
    </row>
    <row r="17" spans="1:10" ht="15" customHeight="1" x14ac:dyDescent="0.2">
      <c r="A17" s="2"/>
      <c r="B17" s="26" t="s">
        <v>21</v>
      </c>
      <c r="C17" s="27"/>
      <c r="D17" s="27"/>
      <c r="E17" s="27"/>
      <c r="F17" s="27"/>
      <c r="G17" s="27"/>
      <c r="H17" s="28"/>
      <c r="I17" s="2"/>
      <c r="J17" s="2"/>
    </row>
    <row r="18" spans="1:10" x14ac:dyDescent="0.2">
      <c r="A18" s="2"/>
      <c r="B18" s="14" t="s">
        <v>0</v>
      </c>
      <c r="C18" s="14" t="s">
        <v>1</v>
      </c>
      <c r="D18" s="14" t="s">
        <v>2</v>
      </c>
      <c r="E18" s="14" t="s">
        <v>3</v>
      </c>
      <c r="F18" s="14" t="s">
        <v>16</v>
      </c>
      <c r="G18" s="14" t="s">
        <v>17</v>
      </c>
      <c r="H18" s="14" t="s">
        <v>14</v>
      </c>
      <c r="I18" s="2"/>
      <c r="J18" s="2"/>
    </row>
    <row r="19" spans="1:10" ht="25.5" x14ac:dyDescent="0.2">
      <c r="B19" s="14">
        <v>3</v>
      </c>
      <c r="C19" s="14" t="s">
        <v>111</v>
      </c>
      <c r="D19" s="14"/>
      <c r="E19" s="14"/>
      <c r="F19" s="14"/>
      <c r="G19" s="14"/>
      <c r="H19" s="14"/>
    </row>
    <row r="20" spans="1:10" x14ac:dyDescent="0.2">
      <c r="B20" s="14" t="s">
        <v>11</v>
      </c>
      <c r="C20" s="14" t="s">
        <v>25</v>
      </c>
      <c r="D20" s="14"/>
      <c r="E20" s="14"/>
      <c r="F20" s="14"/>
      <c r="G20" s="14"/>
      <c r="H20" s="14"/>
    </row>
    <row r="21" spans="1:10" ht="25.5" x14ac:dyDescent="0.2">
      <c r="B21" s="19" t="s">
        <v>126</v>
      </c>
      <c r="C21" s="20" t="s">
        <v>94</v>
      </c>
      <c r="D21" s="21" t="s">
        <v>26</v>
      </c>
      <c r="E21" s="22">
        <v>10</v>
      </c>
      <c r="F21" s="8"/>
      <c r="G21" s="8"/>
      <c r="H21" s="8">
        <f>(F21+G21)*E21</f>
        <v>0</v>
      </c>
    </row>
    <row r="22" spans="1:10" x14ac:dyDescent="0.2">
      <c r="B22" s="19" t="s">
        <v>127</v>
      </c>
      <c r="C22" s="20" t="s">
        <v>27</v>
      </c>
      <c r="D22" s="21" t="s">
        <v>26</v>
      </c>
      <c r="E22" s="22">
        <v>10</v>
      </c>
      <c r="F22" s="8"/>
      <c r="G22" s="8"/>
      <c r="H22" s="8">
        <f t="shared" ref="H22:H36" si="0">(F22+G22)*E22</f>
        <v>0</v>
      </c>
    </row>
    <row r="23" spans="1:10" x14ac:dyDescent="0.2">
      <c r="B23" s="19" t="s">
        <v>128</v>
      </c>
      <c r="C23" s="20" t="s">
        <v>97</v>
      </c>
      <c r="D23" s="21" t="s">
        <v>28</v>
      </c>
      <c r="E23" s="22">
        <v>33.9</v>
      </c>
      <c r="F23" s="8"/>
      <c r="G23" s="8"/>
      <c r="H23" s="8">
        <f t="shared" si="0"/>
        <v>0</v>
      </c>
    </row>
    <row r="24" spans="1:10" ht="12.75" customHeight="1" x14ac:dyDescent="0.2">
      <c r="B24" s="19" t="s">
        <v>129</v>
      </c>
      <c r="C24" s="20" t="s">
        <v>29</v>
      </c>
      <c r="D24" s="21" t="s">
        <v>26</v>
      </c>
      <c r="E24" s="22">
        <v>1</v>
      </c>
      <c r="F24" s="8"/>
      <c r="G24" s="8"/>
      <c r="H24" s="8">
        <f t="shared" si="0"/>
        <v>0</v>
      </c>
    </row>
    <row r="25" spans="1:10" x14ac:dyDescent="0.2">
      <c r="B25" s="19" t="s">
        <v>130</v>
      </c>
      <c r="C25" s="20" t="s">
        <v>102</v>
      </c>
      <c r="D25" s="21" t="s">
        <v>26</v>
      </c>
      <c r="E25" s="22">
        <v>4</v>
      </c>
      <c r="F25" s="8"/>
      <c r="G25" s="8"/>
      <c r="H25" s="8">
        <f t="shared" si="0"/>
        <v>0</v>
      </c>
    </row>
    <row r="26" spans="1:10" x14ac:dyDescent="0.2">
      <c r="B26" s="14" t="s">
        <v>12</v>
      </c>
      <c r="C26" s="14" t="s">
        <v>30</v>
      </c>
      <c r="D26" s="14"/>
      <c r="E26" s="14"/>
      <c r="F26" s="29"/>
      <c r="G26" s="30"/>
      <c r="H26" s="30"/>
    </row>
    <row r="27" spans="1:10" ht="24" customHeight="1" x14ac:dyDescent="0.2">
      <c r="B27" s="19" t="s">
        <v>131</v>
      </c>
      <c r="C27" s="20" t="s">
        <v>103</v>
      </c>
      <c r="D27" s="21" t="s">
        <v>26</v>
      </c>
      <c r="E27" s="22">
        <v>3</v>
      </c>
      <c r="F27" s="8"/>
      <c r="G27" s="8"/>
      <c r="H27" s="8">
        <f t="shared" si="0"/>
        <v>0</v>
      </c>
    </row>
    <row r="28" spans="1:10" x14ac:dyDescent="0.2">
      <c r="B28" s="19" t="s">
        <v>132</v>
      </c>
      <c r="C28" s="20" t="s">
        <v>104</v>
      </c>
      <c r="D28" s="21" t="s">
        <v>31</v>
      </c>
      <c r="E28" s="22">
        <v>27</v>
      </c>
      <c r="F28" s="8"/>
      <c r="G28" s="8"/>
      <c r="H28" s="8">
        <f t="shared" si="0"/>
        <v>0</v>
      </c>
    </row>
    <row r="29" spans="1:10" ht="15.75" customHeight="1" x14ac:dyDescent="0.2">
      <c r="B29" s="19" t="s">
        <v>133</v>
      </c>
      <c r="C29" s="20" t="s">
        <v>32</v>
      </c>
      <c r="D29" s="21" t="s">
        <v>26</v>
      </c>
      <c r="E29" s="22">
        <v>2</v>
      </c>
      <c r="F29" s="8"/>
      <c r="G29" s="8"/>
      <c r="H29" s="8">
        <f t="shared" si="0"/>
        <v>0</v>
      </c>
    </row>
    <row r="30" spans="1:10" x14ac:dyDescent="0.2">
      <c r="B30" s="19" t="s">
        <v>134</v>
      </c>
      <c r="C30" s="20" t="s">
        <v>98</v>
      </c>
      <c r="D30" s="21" t="s">
        <v>33</v>
      </c>
      <c r="E30" s="22">
        <v>2</v>
      </c>
      <c r="F30" s="8"/>
      <c r="G30" s="8"/>
      <c r="H30" s="8">
        <f t="shared" si="0"/>
        <v>0</v>
      </c>
    </row>
    <row r="31" spans="1:10" ht="25.5" x14ac:dyDescent="0.2">
      <c r="B31" s="19" t="s">
        <v>135</v>
      </c>
      <c r="C31" s="20" t="s">
        <v>105</v>
      </c>
      <c r="D31" s="21" t="s">
        <v>33</v>
      </c>
      <c r="E31" s="22">
        <v>1</v>
      </c>
      <c r="F31" s="8"/>
      <c r="G31" s="8"/>
      <c r="H31" s="8">
        <f t="shared" si="0"/>
        <v>0</v>
      </c>
    </row>
    <row r="32" spans="1:10" x14ac:dyDescent="0.2">
      <c r="B32" s="19" t="s">
        <v>136</v>
      </c>
      <c r="C32" s="20" t="s">
        <v>34</v>
      </c>
      <c r="D32" s="21" t="s">
        <v>28</v>
      </c>
      <c r="E32" s="31">
        <v>63.234000000000009</v>
      </c>
      <c r="F32" s="8"/>
      <c r="G32" s="8"/>
      <c r="H32" s="8">
        <f t="shared" si="0"/>
        <v>0</v>
      </c>
    </row>
    <row r="33" spans="2:8" ht="25.5" x14ac:dyDescent="0.2">
      <c r="B33" s="19" t="s">
        <v>137</v>
      </c>
      <c r="C33" s="20" t="s">
        <v>35</v>
      </c>
      <c r="D33" s="21" t="s">
        <v>28</v>
      </c>
      <c r="E33" s="31">
        <v>34.220999999999997</v>
      </c>
      <c r="F33" s="8"/>
      <c r="G33" s="8"/>
      <c r="H33" s="8">
        <f t="shared" si="0"/>
        <v>0</v>
      </c>
    </row>
    <row r="34" spans="2:8" x14ac:dyDescent="0.2">
      <c r="B34" s="14" t="s">
        <v>13</v>
      </c>
      <c r="C34" s="14" t="s">
        <v>38</v>
      </c>
      <c r="D34" s="14"/>
      <c r="E34" s="14"/>
      <c r="F34" s="14"/>
      <c r="G34" s="14"/>
      <c r="H34" s="14"/>
    </row>
    <row r="35" spans="2:8" x14ac:dyDescent="0.2">
      <c r="B35" s="19" t="s">
        <v>138</v>
      </c>
      <c r="C35" s="20" t="s">
        <v>86</v>
      </c>
      <c r="D35" s="21" t="s">
        <v>39</v>
      </c>
      <c r="E35" s="22">
        <v>2</v>
      </c>
      <c r="F35" s="6"/>
      <c r="G35" s="6"/>
      <c r="H35" s="8">
        <f t="shared" si="0"/>
        <v>0</v>
      </c>
    </row>
    <row r="36" spans="2:8" ht="209.25" customHeight="1" x14ac:dyDescent="0.2">
      <c r="B36" s="19" t="s">
        <v>139</v>
      </c>
      <c r="C36" s="20" t="s">
        <v>87</v>
      </c>
      <c r="D36" s="21" t="s">
        <v>40</v>
      </c>
      <c r="E36" s="22">
        <v>1</v>
      </c>
      <c r="F36" s="6"/>
      <c r="G36" s="6"/>
      <c r="H36" s="8">
        <f t="shared" si="0"/>
        <v>0</v>
      </c>
    </row>
    <row r="37" spans="2:8" x14ac:dyDescent="0.2">
      <c r="B37" s="14">
        <v>4</v>
      </c>
      <c r="C37" s="14" t="s">
        <v>167</v>
      </c>
      <c r="D37" s="14"/>
      <c r="E37" s="14"/>
      <c r="F37" s="14"/>
      <c r="G37" s="14"/>
      <c r="H37" s="14"/>
    </row>
    <row r="38" spans="2:8" x14ac:dyDescent="0.2">
      <c r="B38" s="14" t="s">
        <v>43</v>
      </c>
      <c r="C38" s="14" t="s">
        <v>36</v>
      </c>
      <c r="D38" s="14"/>
      <c r="E38" s="14"/>
      <c r="F38" s="14"/>
      <c r="G38" s="14"/>
      <c r="H38" s="14"/>
    </row>
    <row r="39" spans="2:8" ht="25.5" x14ac:dyDescent="0.2">
      <c r="B39" s="19" t="s">
        <v>140</v>
      </c>
      <c r="C39" s="20" t="s">
        <v>37</v>
      </c>
      <c r="D39" s="21" t="s">
        <v>28</v>
      </c>
      <c r="E39" s="22">
        <v>33.9</v>
      </c>
      <c r="F39" s="6"/>
      <c r="G39" s="6"/>
      <c r="H39" s="8">
        <f>(F39+G39)*E39</f>
        <v>0</v>
      </c>
    </row>
    <row r="40" spans="2:8" x14ac:dyDescent="0.2">
      <c r="B40" s="14" t="s">
        <v>44</v>
      </c>
      <c r="C40" s="14" t="s">
        <v>41</v>
      </c>
      <c r="D40" s="14"/>
      <c r="E40" s="14"/>
      <c r="F40" s="14"/>
      <c r="G40" s="14"/>
      <c r="H40" s="14"/>
    </row>
    <row r="41" spans="2:8" ht="25.5" x14ac:dyDescent="0.2">
      <c r="B41" s="19" t="s">
        <v>141</v>
      </c>
      <c r="C41" s="20" t="s">
        <v>99</v>
      </c>
      <c r="D41" s="21" t="s">
        <v>28</v>
      </c>
      <c r="E41" s="22">
        <v>33.9</v>
      </c>
      <c r="F41" s="6"/>
      <c r="G41" s="6"/>
      <c r="H41" s="8">
        <f>(F41+G41)*E41</f>
        <v>0</v>
      </c>
    </row>
    <row r="42" spans="2:8" x14ac:dyDescent="0.2">
      <c r="B42" s="19" t="s">
        <v>142</v>
      </c>
      <c r="C42" s="20" t="s">
        <v>42</v>
      </c>
      <c r="D42" s="21" t="s">
        <v>33</v>
      </c>
      <c r="E42" s="22">
        <v>1</v>
      </c>
      <c r="F42" s="6"/>
      <c r="G42" s="6"/>
      <c r="H42" s="8">
        <f>(F42+G42)*E42</f>
        <v>0</v>
      </c>
    </row>
    <row r="43" spans="2:8" x14ac:dyDescent="0.2">
      <c r="C43" s="32" t="s">
        <v>18</v>
      </c>
      <c r="D43" s="33"/>
      <c r="E43" s="33"/>
      <c r="F43" s="33"/>
      <c r="G43" s="34"/>
      <c r="H43" s="35">
        <f>SUM(H21:H42)</f>
        <v>0</v>
      </c>
    </row>
    <row r="44" spans="2:8" x14ac:dyDescent="0.2">
      <c r="C44" s="32" t="s">
        <v>22</v>
      </c>
      <c r="D44" s="33"/>
      <c r="E44" s="33"/>
      <c r="F44" s="34"/>
      <c r="G44" s="30">
        <v>0</v>
      </c>
      <c r="H44" s="8">
        <f>H43*G44</f>
        <v>0</v>
      </c>
    </row>
    <row r="45" spans="2:8" x14ac:dyDescent="0.2">
      <c r="C45" s="32" t="s">
        <v>23</v>
      </c>
      <c r="D45" s="33"/>
      <c r="E45" s="33"/>
      <c r="F45" s="34"/>
      <c r="G45" s="30">
        <v>0</v>
      </c>
      <c r="H45" s="8">
        <f>H43*G45</f>
        <v>0</v>
      </c>
    </row>
    <row r="46" spans="2:8" x14ac:dyDescent="0.2">
      <c r="C46" s="32" t="s">
        <v>24</v>
      </c>
      <c r="D46" s="33"/>
      <c r="E46" s="33"/>
      <c r="F46" s="33"/>
      <c r="G46" s="34"/>
      <c r="H46" s="36">
        <f>H45*0.19</f>
        <v>0</v>
      </c>
    </row>
    <row r="47" spans="2:8" x14ac:dyDescent="0.2">
      <c r="C47" s="37" t="s">
        <v>19</v>
      </c>
      <c r="D47" s="38"/>
      <c r="E47" s="38"/>
      <c r="F47" s="38"/>
      <c r="G47" s="39"/>
      <c r="H47" s="40">
        <f>H43+H44+H45+H46</f>
        <v>0</v>
      </c>
    </row>
    <row r="50" spans="1:10" ht="15" customHeight="1" x14ac:dyDescent="0.2">
      <c r="B50" s="41" t="s">
        <v>85</v>
      </c>
      <c r="C50" s="42"/>
      <c r="D50" s="42"/>
      <c r="E50" s="42"/>
      <c r="F50" s="42"/>
      <c r="G50" s="42"/>
      <c r="H50" s="43"/>
    </row>
    <row r="51" spans="1:10" x14ac:dyDescent="0.2">
      <c r="B51" s="12"/>
      <c r="C51" s="13"/>
      <c r="D51" s="13"/>
      <c r="E51" s="13"/>
      <c r="F51" s="13"/>
      <c r="G51" s="13"/>
      <c r="H51" s="13"/>
    </row>
    <row r="52" spans="1:10" x14ac:dyDescent="0.2">
      <c r="B52" s="14" t="s">
        <v>0</v>
      </c>
      <c r="C52" s="14" t="s">
        <v>1</v>
      </c>
      <c r="D52" s="14" t="s">
        <v>2</v>
      </c>
      <c r="E52" s="14" t="s">
        <v>3</v>
      </c>
      <c r="F52" s="14" t="s">
        <v>16</v>
      </c>
      <c r="G52" s="14" t="s">
        <v>17</v>
      </c>
      <c r="H52" s="14" t="s">
        <v>14</v>
      </c>
    </row>
    <row r="53" spans="1:10" x14ac:dyDescent="0.2">
      <c r="B53" s="15">
        <v>1</v>
      </c>
      <c r="C53" s="16" t="s">
        <v>143</v>
      </c>
      <c r="D53" s="16"/>
      <c r="E53" s="16"/>
      <c r="F53" s="17"/>
      <c r="G53" s="18"/>
      <c r="H53" s="18"/>
    </row>
    <row r="54" spans="1:10" ht="135" customHeight="1" x14ac:dyDescent="0.2">
      <c r="B54" s="19" t="s">
        <v>4</v>
      </c>
      <c r="C54" s="20" t="s">
        <v>106</v>
      </c>
      <c r="D54" s="21" t="s">
        <v>39</v>
      </c>
      <c r="E54" s="22">
        <v>24</v>
      </c>
      <c r="F54" s="6"/>
      <c r="G54" s="6"/>
      <c r="H54" s="7">
        <f>(F54+G54)*E54</f>
        <v>0</v>
      </c>
    </row>
    <row r="55" spans="1:10" x14ac:dyDescent="0.2">
      <c r="B55" s="19" t="s">
        <v>6</v>
      </c>
      <c r="C55" s="20" t="s">
        <v>78</v>
      </c>
      <c r="D55" s="21" t="s">
        <v>39</v>
      </c>
      <c r="E55" s="22">
        <v>1</v>
      </c>
      <c r="F55" s="6"/>
      <c r="G55" s="6"/>
      <c r="H55" s="7">
        <f t="shared" ref="H55:H61" si="1">(F55+G55)*E55</f>
        <v>0</v>
      </c>
    </row>
    <row r="56" spans="1:10" x14ac:dyDescent="0.2">
      <c r="B56" s="19" t="s">
        <v>7</v>
      </c>
      <c r="C56" s="20" t="s">
        <v>46</v>
      </c>
      <c r="D56" s="21" t="s">
        <v>39</v>
      </c>
      <c r="E56" s="22">
        <v>3</v>
      </c>
      <c r="F56" s="6"/>
      <c r="G56" s="6"/>
      <c r="H56" s="7">
        <f t="shared" si="1"/>
        <v>0</v>
      </c>
    </row>
    <row r="57" spans="1:10" x14ac:dyDescent="0.2">
      <c r="B57" s="19" t="s">
        <v>8</v>
      </c>
      <c r="C57" s="20" t="s">
        <v>107</v>
      </c>
      <c r="D57" s="21" t="s">
        <v>39</v>
      </c>
      <c r="E57" s="22">
        <v>25</v>
      </c>
      <c r="F57" s="6"/>
      <c r="G57" s="6"/>
      <c r="H57" s="7">
        <f t="shared" si="1"/>
        <v>0</v>
      </c>
    </row>
    <row r="58" spans="1:10" x14ac:dyDescent="0.2">
      <c r="B58" s="15">
        <v>2</v>
      </c>
      <c r="C58" s="44" t="s">
        <v>144</v>
      </c>
      <c r="D58" s="16"/>
      <c r="E58" s="16"/>
      <c r="F58" s="17"/>
      <c r="G58" s="18"/>
      <c r="H58" s="18"/>
    </row>
    <row r="59" spans="1:10" ht="25.5" x14ac:dyDescent="0.2">
      <c r="B59" s="19" t="s">
        <v>9</v>
      </c>
      <c r="C59" s="20" t="s">
        <v>79</v>
      </c>
      <c r="D59" s="21" t="s">
        <v>39</v>
      </c>
      <c r="E59" s="22">
        <v>2</v>
      </c>
      <c r="F59" s="6"/>
      <c r="G59" s="6"/>
      <c r="H59" s="7">
        <f t="shared" si="1"/>
        <v>0</v>
      </c>
    </row>
    <row r="60" spans="1:10" ht="25.5" x14ac:dyDescent="0.2">
      <c r="B60" s="15">
        <v>3</v>
      </c>
      <c r="C60" s="44" t="s">
        <v>145</v>
      </c>
      <c r="D60" s="16"/>
      <c r="E60" s="16"/>
      <c r="F60" s="17"/>
      <c r="G60" s="18"/>
      <c r="H60" s="18"/>
    </row>
    <row r="61" spans="1:10" ht="25.5" x14ac:dyDescent="0.2">
      <c r="B61" s="19" t="s">
        <v>12</v>
      </c>
      <c r="C61" s="20" t="s">
        <v>47</v>
      </c>
      <c r="D61" s="21" t="s">
        <v>48</v>
      </c>
      <c r="E61" s="22">
        <v>1</v>
      </c>
      <c r="F61" s="6"/>
      <c r="G61" s="6"/>
      <c r="H61" s="7">
        <f t="shared" si="1"/>
        <v>0</v>
      </c>
    </row>
    <row r="62" spans="1:10" x14ac:dyDescent="0.2">
      <c r="A62" s="2"/>
      <c r="B62" s="3"/>
      <c r="C62" s="25" t="s">
        <v>18</v>
      </c>
      <c r="D62" s="25"/>
      <c r="E62" s="25"/>
      <c r="F62" s="25"/>
      <c r="G62" s="25"/>
      <c r="H62" s="8"/>
      <c r="I62" s="2"/>
      <c r="J62" s="2"/>
    </row>
    <row r="63" spans="1:10" x14ac:dyDescent="0.2">
      <c r="A63" s="2"/>
      <c r="B63" s="3"/>
      <c r="C63" s="25" t="s">
        <v>15</v>
      </c>
      <c r="D63" s="25"/>
      <c r="E63" s="25"/>
      <c r="F63" s="25"/>
      <c r="G63" s="25"/>
      <c r="H63" s="8"/>
      <c r="I63" s="2"/>
      <c r="J63" s="2"/>
    </row>
    <row r="64" spans="1:10" x14ac:dyDescent="0.2">
      <c r="A64" s="2"/>
      <c r="B64" s="3"/>
      <c r="C64" s="25" t="s">
        <v>19</v>
      </c>
      <c r="D64" s="25"/>
      <c r="E64" s="25"/>
      <c r="F64" s="25"/>
      <c r="G64" s="25"/>
      <c r="H64" s="8"/>
      <c r="I64" s="2"/>
      <c r="J64" s="2"/>
    </row>
    <row r="65" spans="2:8" ht="15" customHeight="1" x14ac:dyDescent="0.2"/>
    <row r="66" spans="2:8" ht="15" customHeight="1" x14ac:dyDescent="0.2">
      <c r="B66" s="26" t="s">
        <v>21</v>
      </c>
      <c r="C66" s="27"/>
      <c r="D66" s="27"/>
      <c r="E66" s="27"/>
      <c r="F66" s="27"/>
      <c r="G66" s="27"/>
      <c r="H66" s="28"/>
    </row>
    <row r="67" spans="2:8" x14ac:dyDescent="0.2">
      <c r="B67" s="14" t="s">
        <v>0</v>
      </c>
      <c r="C67" s="14" t="s">
        <v>1</v>
      </c>
      <c r="D67" s="14" t="s">
        <v>2</v>
      </c>
      <c r="E67" s="14" t="s">
        <v>3</v>
      </c>
      <c r="F67" s="14" t="s">
        <v>16</v>
      </c>
      <c r="G67" s="14" t="s">
        <v>17</v>
      </c>
      <c r="H67" s="14" t="s">
        <v>14</v>
      </c>
    </row>
    <row r="68" spans="2:8" x14ac:dyDescent="0.2">
      <c r="B68" s="14">
        <v>1</v>
      </c>
      <c r="C68" s="14" t="s">
        <v>146</v>
      </c>
      <c r="D68" s="14"/>
      <c r="E68" s="14"/>
      <c r="F68" s="14"/>
      <c r="G68" s="14"/>
      <c r="H68" s="14"/>
    </row>
    <row r="69" spans="2:8" x14ac:dyDescent="0.2">
      <c r="B69" s="14" t="s">
        <v>4</v>
      </c>
      <c r="C69" s="14" t="s">
        <v>25</v>
      </c>
      <c r="D69" s="14"/>
      <c r="E69" s="14"/>
      <c r="F69" s="14"/>
      <c r="G69" s="14"/>
      <c r="H69" s="14"/>
    </row>
    <row r="70" spans="2:8" x14ac:dyDescent="0.2">
      <c r="B70" s="19" t="s">
        <v>112</v>
      </c>
      <c r="C70" s="20" t="s">
        <v>49</v>
      </c>
      <c r="D70" s="21" t="s">
        <v>28</v>
      </c>
      <c r="E70" s="22">
        <v>32.199999999999996</v>
      </c>
      <c r="F70" s="6"/>
      <c r="G70" s="6"/>
      <c r="H70" s="8">
        <f>(F70*G70)*E70</f>
        <v>0</v>
      </c>
    </row>
    <row r="71" spans="2:8" x14ac:dyDescent="0.2">
      <c r="B71" s="19" t="s">
        <v>113</v>
      </c>
      <c r="C71" s="20" t="s">
        <v>50</v>
      </c>
      <c r="D71" s="21" t="s">
        <v>28</v>
      </c>
      <c r="E71" s="22">
        <v>35</v>
      </c>
      <c r="F71" s="6"/>
      <c r="G71" s="6"/>
      <c r="H71" s="8">
        <f t="shared" ref="H71:H106" si="2">(F71*G71)*E71</f>
        <v>0</v>
      </c>
    </row>
    <row r="72" spans="2:8" x14ac:dyDescent="0.2">
      <c r="B72" s="19" t="s">
        <v>114</v>
      </c>
      <c r="C72" s="20" t="s">
        <v>80</v>
      </c>
      <c r="D72" s="21" t="s">
        <v>28</v>
      </c>
      <c r="E72" s="31">
        <v>13.568099999999999</v>
      </c>
      <c r="F72" s="6"/>
      <c r="G72" s="6"/>
      <c r="H72" s="8">
        <f t="shared" si="2"/>
        <v>0</v>
      </c>
    </row>
    <row r="73" spans="2:8" x14ac:dyDescent="0.2">
      <c r="B73" s="19" t="s">
        <v>115</v>
      </c>
      <c r="C73" s="20" t="s">
        <v>108</v>
      </c>
      <c r="D73" s="21" t="s">
        <v>31</v>
      </c>
      <c r="E73" s="22">
        <v>6.3</v>
      </c>
      <c r="F73" s="6"/>
      <c r="G73" s="6"/>
      <c r="H73" s="8">
        <f t="shared" si="2"/>
        <v>0</v>
      </c>
    </row>
    <row r="74" spans="2:8" x14ac:dyDescent="0.2">
      <c r="B74" s="19" t="s">
        <v>116</v>
      </c>
      <c r="C74" s="20" t="s">
        <v>51</v>
      </c>
      <c r="D74" s="21" t="s">
        <v>28</v>
      </c>
      <c r="E74" s="31">
        <v>8.2080000000000002</v>
      </c>
      <c r="F74" s="6"/>
      <c r="G74" s="6"/>
      <c r="H74" s="8">
        <f t="shared" si="2"/>
        <v>0</v>
      </c>
    </row>
    <row r="75" spans="2:8" x14ac:dyDescent="0.2">
      <c r="B75" s="19" t="s">
        <v>147</v>
      </c>
      <c r="C75" s="20" t="s">
        <v>52</v>
      </c>
      <c r="D75" s="21" t="s">
        <v>26</v>
      </c>
      <c r="E75" s="22">
        <v>5</v>
      </c>
      <c r="F75" s="6"/>
      <c r="G75" s="6"/>
      <c r="H75" s="8">
        <f t="shared" si="2"/>
        <v>0</v>
      </c>
    </row>
    <row r="76" spans="2:8" ht="25.5" x14ac:dyDescent="0.2">
      <c r="B76" s="19" t="s">
        <v>148</v>
      </c>
      <c r="C76" s="20" t="s">
        <v>53</v>
      </c>
      <c r="D76" s="21" t="s">
        <v>48</v>
      </c>
      <c r="E76" s="22">
        <v>1</v>
      </c>
      <c r="F76" s="6"/>
      <c r="G76" s="6"/>
      <c r="H76" s="8">
        <f t="shared" si="2"/>
        <v>0</v>
      </c>
    </row>
    <row r="77" spans="2:8" x14ac:dyDescent="0.2">
      <c r="B77" s="19" t="s">
        <v>149</v>
      </c>
      <c r="C77" s="20" t="s">
        <v>54</v>
      </c>
      <c r="D77" s="21" t="s">
        <v>26</v>
      </c>
      <c r="E77" s="22">
        <v>1</v>
      </c>
      <c r="F77" s="6"/>
      <c r="G77" s="6"/>
      <c r="H77" s="8">
        <f t="shared" si="2"/>
        <v>0</v>
      </c>
    </row>
    <row r="78" spans="2:8" x14ac:dyDescent="0.2">
      <c r="B78" s="19" t="s">
        <v>150</v>
      </c>
      <c r="C78" s="20" t="s">
        <v>55</v>
      </c>
      <c r="D78" s="21" t="s">
        <v>26</v>
      </c>
      <c r="E78" s="22">
        <v>12</v>
      </c>
      <c r="F78" s="6"/>
      <c r="G78" s="6"/>
      <c r="H78" s="8">
        <f t="shared" si="2"/>
        <v>0</v>
      </c>
    </row>
    <row r="79" spans="2:8" x14ac:dyDescent="0.2">
      <c r="B79" s="19" t="s">
        <v>151</v>
      </c>
      <c r="C79" s="20" t="s">
        <v>56</v>
      </c>
      <c r="D79" s="21" t="s">
        <v>57</v>
      </c>
      <c r="E79" s="22">
        <v>18</v>
      </c>
      <c r="F79" s="6"/>
      <c r="G79" s="6"/>
      <c r="H79" s="8">
        <f t="shared" si="2"/>
        <v>0</v>
      </c>
    </row>
    <row r="80" spans="2:8" x14ac:dyDescent="0.2">
      <c r="B80" s="19" t="s">
        <v>152</v>
      </c>
      <c r="C80" s="20" t="s">
        <v>100</v>
      </c>
      <c r="D80" s="21" t="s">
        <v>58</v>
      </c>
      <c r="E80" s="22">
        <v>1</v>
      </c>
      <c r="F80" s="6"/>
      <c r="G80" s="6"/>
      <c r="H80" s="8">
        <f t="shared" si="2"/>
        <v>0</v>
      </c>
    </row>
    <row r="81" spans="2:8" x14ac:dyDescent="0.2">
      <c r="B81" s="14" t="s">
        <v>6</v>
      </c>
      <c r="C81" s="14" t="s">
        <v>59</v>
      </c>
      <c r="D81" s="14"/>
      <c r="E81" s="14"/>
      <c r="F81" s="14"/>
      <c r="G81" s="14"/>
      <c r="H81" s="14"/>
    </row>
    <row r="82" spans="2:8" ht="25.5" x14ac:dyDescent="0.2">
      <c r="B82" s="19" t="s">
        <v>117</v>
      </c>
      <c r="C82" s="20" t="s">
        <v>101</v>
      </c>
      <c r="D82" s="21" t="s">
        <v>31</v>
      </c>
      <c r="E82" s="22">
        <v>3</v>
      </c>
      <c r="F82" s="6"/>
      <c r="G82" s="6"/>
      <c r="H82" s="8">
        <f t="shared" si="2"/>
        <v>0</v>
      </c>
    </row>
    <row r="83" spans="2:8" ht="25.5" x14ac:dyDescent="0.2">
      <c r="B83" s="19" t="s">
        <v>118</v>
      </c>
      <c r="C83" s="20" t="s">
        <v>60</v>
      </c>
      <c r="D83" s="21" t="s">
        <v>31</v>
      </c>
      <c r="E83" s="22">
        <v>2</v>
      </c>
      <c r="F83" s="6"/>
      <c r="G83" s="6"/>
      <c r="H83" s="8">
        <f t="shared" si="2"/>
        <v>0</v>
      </c>
    </row>
    <row r="84" spans="2:8" x14ac:dyDescent="0.2">
      <c r="B84" s="19" t="s">
        <v>119</v>
      </c>
      <c r="C84" s="20" t="s">
        <v>61</v>
      </c>
      <c r="D84" s="21" t="s">
        <v>31</v>
      </c>
      <c r="E84" s="22">
        <v>2</v>
      </c>
      <c r="F84" s="6"/>
      <c r="G84" s="6"/>
      <c r="H84" s="8">
        <f t="shared" si="2"/>
        <v>0</v>
      </c>
    </row>
    <row r="85" spans="2:8" x14ac:dyDescent="0.2">
      <c r="B85" s="19" t="s">
        <v>120</v>
      </c>
      <c r="C85" s="20" t="s">
        <v>62</v>
      </c>
      <c r="D85" s="21" t="s">
        <v>26</v>
      </c>
      <c r="E85" s="22">
        <v>5</v>
      </c>
      <c r="F85" s="6"/>
      <c r="G85" s="6"/>
      <c r="H85" s="8">
        <f t="shared" si="2"/>
        <v>0</v>
      </c>
    </row>
    <row r="86" spans="2:8" ht="25.5" x14ac:dyDescent="0.2">
      <c r="B86" s="19" t="s">
        <v>121</v>
      </c>
      <c r="C86" s="20" t="s">
        <v>63</v>
      </c>
      <c r="D86" s="21" t="s">
        <v>26</v>
      </c>
      <c r="E86" s="22">
        <v>1</v>
      </c>
      <c r="F86" s="6"/>
      <c r="G86" s="6"/>
      <c r="H86" s="8">
        <f t="shared" si="2"/>
        <v>0</v>
      </c>
    </row>
    <row r="87" spans="2:8" ht="25.5" x14ac:dyDescent="0.2">
      <c r="B87" s="19" t="s">
        <v>122</v>
      </c>
      <c r="C87" s="20" t="s">
        <v>84</v>
      </c>
      <c r="D87" s="21" t="s">
        <v>28</v>
      </c>
      <c r="E87" s="22">
        <v>8.9</v>
      </c>
      <c r="F87" s="6"/>
      <c r="G87" s="6"/>
      <c r="H87" s="8">
        <f t="shared" si="2"/>
        <v>0</v>
      </c>
    </row>
    <row r="88" spans="2:8" ht="25.5" x14ac:dyDescent="0.2">
      <c r="B88" s="19" t="s">
        <v>123</v>
      </c>
      <c r="C88" s="20" t="s">
        <v>64</v>
      </c>
      <c r="D88" s="21" t="s">
        <v>31</v>
      </c>
      <c r="E88" s="22">
        <v>3</v>
      </c>
      <c r="F88" s="6"/>
      <c r="G88" s="6"/>
      <c r="H88" s="8">
        <f t="shared" si="2"/>
        <v>0</v>
      </c>
    </row>
    <row r="89" spans="2:8" ht="25.5" x14ac:dyDescent="0.2">
      <c r="B89" s="19" t="s">
        <v>153</v>
      </c>
      <c r="C89" s="20" t="s">
        <v>65</v>
      </c>
      <c r="D89" s="21" t="s">
        <v>28</v>
      </c>
      <c r="E89" s="22">
        <v>24</v>
      </c>
      <c r="F89" s="6"/>
      <c r="G89" s="6"/>
      <c r="H89" s="8">
        <f t="shared" si="2"/>
        <v>0</v>
      </c>
    </row>
    <row r="90" spans="2:8" x14ac:dyDescent="0.2">
      <c r="B90" s="19" t="s">
        <v>154</v>
      </c>
      <c r="C90" s="20" t="s">
        <v>66</v>
      </c>
      <c r="D90" s="21" t="s">
        <v>28</v>
      </c>
      <c r="E90" s="22">
        <v>3.09</v>
      </c>
      <c r="F90" s="6"/>
      <c r="G90" s="6"/>
      <c r="H90" s="8">
        <f t="shared" si="2"/>
        <v>0</v>
      </c>
    </row>
    <row r="91" spans="2:8" x14ac:dyDescent="0.2">
      <c r="B91" s="14" t="s">
        <v>7</v>
      </c>
      <c r="C91" s="14" t="s">
        <v>67</v>
      </c>
      <c r="D91" s="14"/>
      <c r="E91" s="14"/>
      <c r="F91" s="14"/>
      <c r="G91" s="14"/>
      <c r="H91" s="14"/>
    </row>
    <row r="92" spans="2:8" x14ac:dyDescent="0.2">
      <c r="B92" s="19" t="s">
        <v>124</v>
      </c>
      <c r="C92" s="20" t="s">
        <v>68</v>
      </c>
      <c r="D92" s="21" t="s">
        <v>28</v>
      </c>
      <c r="E92" s="22">
        <v>84.4</v>
      </c>
      <c r="F92" s="6"/>
      <c r="G92" s="6"/>
      <c r="H92" s="8">
        <f t="shared" si="2"/>
        <v>0</v>
      </c>
    </row>
    <row r="93" spans="2:8" x14ac:dyDescent="0.2">
      <c r="B93" s="19" t="s">
        <v>125</v>
      </c>
      <c r="C93" s="20" t="s">
        <v>69</v>
      </c>
      <c r="D93" s="21" t="s">
        <v>28</v>
      </c>
      <c r="E93" s="22">
        <v>10.6</v>
      </c>
      <c r="F93" s="6"/>
      <c r="G93" s="6"/>
      <c r="H93" s="8">
        <f t="shared" si="2"/>
        <v>0</v>
      </c>
    </row>
    <row r="94" spans="2:8" x14ac:dyDescent="0.2">
      <c r="B94" s="19" t="s">
        <v>155</v>
      </c>
      <c r="C94" s="20" t="s">
        <v>70</v>
      </c>
      <c r="D94" s="21" t="s">
        <v>28</v>
      </c>
      <c r="E94" s="22">
        <v>18</v>
      </c>
      <c r="F94" s="6"/>
      <c r="G94" s="6"/>
      <c r="H94" s="8">
        <f t="shared" si="2"/>
        <v>0</v>
      </c>
    </row>
    <row r="95" spans="2:8" x14ac:dyDescent="0.2">
      <c r="B95" s="14">
        <v>2</v>
      </c>
      <c r="C95" s="14" t="s">
        <v>156</v>
      </c>
      <c r="D95" s="14"/>
      <c r="E95" s="14"/>
      <c r="F95" s="14"/>
      <c r="G95" s="14"/>
      <c r="H95" s="14"/>
    </row>
    <row r="96" spans="2:8" x14ac:dyDescent="0.2">
      <c r="B96" s="14" t="s">
        <v>9</v>
      </c>
      <c r="C96" s="14" t="s">
        <v>71</v>
      </c>
      <c r="D96" s="14"/>
      <c r="E96" s="14"/>
      <c r="F96" s="14"/>
      <c r="G96" s="14"/>
      <c r="H96" s="14"/>
    </row>
    <row r="97" spans="2:8" x14ac:dyDescent="0.2">
      <c r="B97" s="19" t="s">
        <v>157</v>
      </c>
      <c r="C97" s="20" t="s">
        <v>72</v>
      </c>
      <c r="D97" s="21" t="s">
        <v>31</v>
      </c>
      <c r="E97" s="22">
        <v>6.8999999999999995</v>
      </c>
      <c r="F97" s="6"/>
      <c r="G97" s="6"/>
      <c r="H97" s="8">
        <f t="shared" si="2"/>
        <v>0</v>
      </c>
    </row>
    <row r="98" spans="2:8" ht="25.5" x14ac:dyDescent="0.2">
      <c r="B98" s="19" t="s">
        <v>158</v>
      </c>
      <c r="C98" s="20" t="s">
        <v>73</v>
      </c>
      <c r="D98" s="21" t="s">
        <v>33</v>
      </c>
      <c r="E98" s="22">
        <v>1</v>
      </c>
      <c r="F98" s="6"/>
      <c r="G98" s="6"/>
      <c r="H98" s="8">
        <f t="shared" si="2"/>
        <v>0</v>
      </c>
    </row>
    <row r="99" spans="2:8" ht="51" x14ac:dyDescent="0.2">
      <c r="B99" s="19" t="s">
        <v>159</v>
      </c>
      <c r="C99" s="20" t="s">
        <v>83</v>
      </c>
      <c r="D99" s="21" t="s">
        <v>28</v>
      </c>
      <c r="E99" s="22">
        <v>35.119999999999997</v>
      </c>
      <c r="F99" s="6"/>
      <c r="G99" s="6"/>
      <c r="H99" s="8">
        <f t="shared" si="2"/>
        <v>0</v>
      </c>
    </row>
    <row r="100" spans="2:8" x14ac:dyDescent="0.2">
      <c r="B100" s="19" t="s">
        <v>160</v>
      </c>
      <c r="C100" s="20" t="s">
        <v>82</v>
      </c>
      <c r="D100" s="21" t="s">
        <v>31</v>
      </c>
      <c r="E100" s="21">
        <v>10.73</v>
      </c>
      <c r="F100" s="20"/>
      <c r="G100" s="20"/>
      <c r="H100" s="8">
        <f t="shared" si="2"/>
        <v>0</v>
      </c>
    </row>
    <row r="101" spans="2:8" ht="51" x14ac:dyDescent="0.2">
      <c r="B101" s="19" t="s">
        <v>161</v>
      </c>
      <c r="C101" s="20" t="s">
        <v>81</v>
      </c>
      <c r="D101" s="21" t="s">
        <v>31</v>
      </c>
      <c r="E101" s="22">
        <v>16.3</v>
      </c>
      <c r="F101" s="6"/>
      <c r="G101" s="6"/>
      <c r="H101" s="8">
        <f t="shared" si="2"/>
        <v>0</v>
      </c>
    </row>
    <row r="102" spans="2:8" x14ac:dyDescent="0.2">
      <c r="B102" s="19" t="s">
        <v>162</v>
      </c>
      <c r="C102" s="20" t="s">
        <v>74</v>
      </c>
      <c r="D102" s="21" t="s">
        <v>28</v>
      </c>
      <c r="E102" s="22">
        <v>8.9</v>
      </c>
      <c r="F102" s="6"/>
      <c r="G102" s="6"/>
      <c r="H102" s="8">
        <f t="shared" si="2"/>
        <v>0</v>
      </c>
    </row>
    <row r="103" spans="2:8" ht="25.5" x14ac:dyDescent="0.2">
      <c r="B103" s="19" t="s">
        <v>163</v>
      </c>
      <c r="C103" s="20" t="s">
        <v>75</v>
      </c>
      <c r="D103" s="21" t="s">
        <v>26</v>
      </c>
      <c r="E103" s="22">
        <v>4</v>
      </c>
      <c r="F103" s="6"/>
      <c r="G103" s="6"/>
      <c r="H103" s="8">
        <f t="shared" si="2"/>
        <v>0</v>
      </c>
    </row>
    <row r="104" spans="2:8" ht="14.25" customHeight="1" x14ac:dyDescent="0.2">
      <c r="B104" s="19" t="s">
        <v>164</v>
      </c>
      <c r="C104" s="20" t="s">
        <v>76</v>
      </c>
      <c r="D104" s="21" t="s">
        <v>31</v>
      </c>
      <c r="E104" s="22">
        <v>6.3</v>
      </c>
      <c r="F104" s="6"/>
      <c r="G104" s="6"/>
      <c r="H104" s="8">
        <f t="shared" si="2"/>
        <v>0</v>
      </c>
    </row>
    <row r="105" spans="2:8" x14ac:dyDescent="0.2">
      <c r="B105" s="14" t="s">
        <v>10</v>
      </c>
      <c r="C105" s="14" t="s">
        <v>41</v>
      </c>
      <c r="D105" s="14"/>
      <c r="E105" s="14"/>
      <c r="F105" s="14"/>
      <c r="G105" s="14"/>
      <c r="H105" s="14"/>
    </row>
    <row r="106" spans="2:8" ht="25.5" x14ac:dyDescent="0.2">
      <c r="B106" s="19" t="s">
        <v>165</v>
      </c>
      <c r="C106" s="20" t="s">
        <v>109</v>
      </c>
      <c r="D106" s="21" t="s">
        <v>28</v>
      </c>
      <c r="E106" s="22">
        <v>72</v>
      </c>
      <c r="F106" s="6"/>
      <c r="G106" s="6"/>
      <c r="H106" s="8">
        <f t="shared" si="2"/>
        <v>0</v>
      </c>
    </row>
    <row r="107" spans="2:8" x14ac:dyDescent="0.2">
      <c r="C107" s="32" t="s">
        <v>18</v>
      </c>
      <c r="D107" s="33"/>
      <c r="E107" s="33"/>
      <c r="F107" s="33"/>
      <c r="G107" s="34"/>
      <c r="H107" s="35">
        <f>SUM(H70:H106)</f>
        <v>0</v>
      </c>
    </row>
    <row r="108" spans="2:8" x14ac:dyDescent="0.2">
      <c r="C108" s="32" t="s">
        <v>22</v>
      </c>
      <c r="D108" s="33"/>
      <c r="E108" s="33"/>
      <c r="F108" s="34"/>
      <c r="G108" s="30">
        <v>0</v>
      </c>
      <c r="H108" s="8">
        <f>H107*G108</f>
        <v>0</v>
      </c>
    </row>
    <row r="109" spans="2:8" x14ac:dyDescent="0.2">
      <c r="C109" s="32" t="s">
        <v>23</v>
      </c>
      <c r="D109" s="33"/>
      <c r="E109" s="33"/>
      <c r="F109" s="34"/>
      <c r="G109" s="30">
        <v>0</v>
      </c>
      <c r="H109" s="8">
        <f>H107*G109</f>
        <v>0</v>
      </c>
    </row>
    <row r="110" spans="2:8" x14ac:dyDescent="0.2">
      <c r="C110" s="32" t="s">
        <v>24</v>
      </c>
      <c r="D110" s="33"/>
      <c r="E110" s="33"/>
      <c r="F110" s="33"/>
      <c r="G110" s="34"/>
      <c r="H110" s="36">
        <f>H109*0.19</f>
        <v>0</v>
      </c>
    </row>
    <row r="111" spans="2:8" x14ac:dyDescent="0.2">
      <c r="C111" s="37" t="s">
        <v>19</v>
      </c>
      <c r="D111" s="38"/>
      <c r="E111" s="38"/>
      <c r="F111" s="38"/>
      <c r="G111" s="39"/>
      <c r="H111" s="40">
        <f>SUM(H107:H110)</f>
        <v>0</v>
      </c>
    </row>
  </sheetData>
  <mergeCells count="22">
    <mergeCell ref="B2:H2"/>
    <mergeCell ref="B3:H3"/>
    <mergeCell ref="B5:H5"/>
    <mergeCell ref="C13:G13"/>
    <mergeCell ref="C14:G14"/>
    <mergeCell ref="C15:G15"/>
    <mergeCell ref="C43:G43"/>
    <mergeCell ref="C44:F44"/>
    <mergeCell ref="C45:F45"/>
    <mergeCell ref="C46:G46"/>
    <mergeCell ref="B17:H17"/>
    <mergeCell ref="C109:F109"/>
    <mergeCell ref="C110:G110"/>
    <mergeCell ref="C111:G111"/>
    <mergeCell ref="C47:G47"/>
    <mergeCell ref="B50:H50"/>
    <mergeCell ref="B66:H66"/>
    <mergeCell ref="C107:G107"/>
    <mergeCell ref="C108:F108"/>
    <mergeCell ref="C62:G62"/>
    <mergeCell ref="C63:G63"/>
    <mergeCell ref="C64:G6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6"/>
  <sheetViews>
    <sheetView tabSelected="1" workbookViewId="0">
      <selection activeCell="F23" sqref="F23"/>
    </sheetView>
  </sheetViews>
  <sheetFormatPr baseColWidth="10" defaultRowHeight="12.75" x14ac:dyDescent="0.2"/>
  <cols>
    <col min="1" max="1" width="3.42578125" style="1" customWidth="1"/>
    <col min="2" max="2" width="8.28515625" style="1" customWidth="1"/>
    <col min="3" max="3" width="25.140625" style="1" customWidth="1"/>
    <col min="4" max="4" width="9" style="1" customWidth="1"/>
    <col min="5" max="5" width="7.140625" style="1" customWidth="1"/>
    <col min="6" max="6" width="17.140625" style="1" customWidth="1"/>
    <col min="7" max="16384" width="11.42578125" style="1"/>
  </cols>
  <sheetData>
    <row r="2" spans="2:8" ht="15" customHeight="1" x14ac:dyDescent="0.2">
      <c r="B2" s="41" t="s">
        <v>89</v>
      </c>
      <c r="C2" s="42"/>
      <c r="D2" s="42"/>
      <c r="E2" s="42"/>
      <c r="F2" s="43"/>
      <c r="G2" s="45"/>
      <c r="H2" s="45"/>
    </row>
    <row r="3" spans="2:8" x14ac:dyDescent="0.2">
      <c r="B3" s="14" t="s">
        <v>0</v>
      </c>
      <c r="C3" s="14" t="s">
        <v>1</v>
      </c>
      <c r="D3" s="14" t="s">
        <v>2</v>
      </c>
      <c r="E3" s="14" t="s">
        <v>3</v>
      </c>
      <c r="F3" s="14" t="s">
        <v>88</v>
      </c>
    </row>
    <row r="4" spans="2:8" x14ac:dyDescent="0.2">
      <c r="B4" s="46">
        <v>1</v>
      </c>
      <c r="C4" s="6" t="s">
        <v>90</v>
      </c>
      <c r="D4" s="46" t="s">
        <v>92</v>
      </c>
      <c r="E4" s="46">
        <v>1</v>
      </c>
      <c r="F4" s="7">
        <f>'Cuadro Costos'!H47+'Cuadro Costos'!H15</f>
        <v>0</v>
      </c>
    </row>
    <row r="5" spans="2:8" x14ac:dyDescent="0.2">
      <c r="B5" s="46">
        <v>2</v>
      </c>
      <c r="C5" s="6" t="s">
        <v>91</v>
      </c>
      <c r="D5" s="46" t="s">
        <v>92</v>
      </c>
      <c r="E5" s="46">
        <v>1</v>
      </c>
      <c r="F5" s="7">
        <f>'Cuadro Costos'!H64+'Cuadro Costos'!H111</f>
        <v>0</v>
      </c>
    </row>
    <row r="6" spans="2:8" x14ac:dyDescent="0.2">
      <c r="B6" s="37" t="s">
        <v>93</v>
      </c>
      <c r="C6" s="38"/>
      <c r="D6" s="38"/>
      <c r="E6" s="39"/>
      <c r="F6" s="7">
        <f>F5+F4</f>
        <v>0</v>
      </c>
    </row>
  </sheetData>
  <mergeCells count="2">
    <mergeCell ref="B2:F2"/>
    <mergeCell ref="B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Cuadro Costos</vt:lpstr>
      <vt:lpstr>Totales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Montoya Sanchez</dc:creator>
  <cp:lastModifiedBy>Jorge Montoya Sanchez</cp:lastModifiedBy>
  <dcterms:created xsi:type="dcterms:W3CDTF">2017-10-24T15:23:14Z</dcterms:created>
  <dcterms:modified xsi:type="dcterms:W3CDTF">2017-11-25T14:04:49Z</dcterms:modified>
</cp:coreProperties>
</file>