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Mantenimiento" sheetId="2" r:id="rId1"/>
    <sheet name="Ampliación" sheetId="3" r:id="rId2"/>
    <sheet name="Total Propuesta" sheetId="4" r:id="rId3"/>
  </sheets>
  <calcPr calcId="152511"/>
</workbook>
</file>

<file path=xl/calcChain.xml><?xml version="1.0" encoding="utf-8"?>
<calcChain xmlns="http://schemas.openxmlformats.org/spreadsheetml/2006/main"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7" i="3"/>
  <c r="I39" i="3" s="1"/>
  <c r="I40" i="3" l="1"/>
  <c r="I41" i="3" s="1"/>
  <c r="F8" i="4" l="1"/>
  <c r="G8" i="4" s="1"/>
  <c r="F48" i="2" l="1"/>
  <c r="G44" i="2"/>
  <c r="H44" i="2" s="1"/>
  <c r="G45" i="2"/>
  <c r="H45" i="2" s="1"/>
  <c r="G46" i="2"/>
  <c r="H46" i="2" s="1"/>
  <c r="G47" i="2"/>
  <c r="H47" i="2" s="1"/>
  <c r="G43" i="2"/>
  <c r="H43" i="2" s="1"/>
  <c r="G38" i="2"/>
  <c r="H38" i="2" s="1"/>
  <c r="G39" i="2"/>
  <c r="H39" i="2" s="1"/>
  <c r="G37" i="2"/>
  <c r="H37" i="2" s="1"/>
  <c r="G30" i="2"/>
  <c r="H30" i="2" s="1"/>
  <c r="G31" i="2"/>
  <c r="H31" i="2" s="1"/>
  <c r="G32" i="2"/>
  <c r="H32" i="2" s="1"/>
  <c r="G29" i="2"/>
  <c r="H29" i="2" s="1"/>
  <c r="G25" i="2"/>
  <c r="H25" i="2" s="1"/>
  <c r="G26" i="2"/>
  <c r="H26" i="2" s="1"/>
  <c r="G24" i="2"/>
  <c r="H24" i="2" s="1"/>
  <c r="G19" i="2"/>
  <c r="H19" i="2" s="1"/>
  <c r="G20" i="2"/>
  <c r="H20" i="2" s="1"/>
  <c r="G21" i="2"/>
  <c r="H21" i="2" s="1"/>
  <c r="G18" i="2"/>
  <c r="H18" i="2" s="1"/>
  <c r="G10" i="2"/>
  <c r="H10" i="2" s="1"/>
  <c r="G11" i="2"/>
  <c r="H11" i="2" s="1"/>
  <c r="G12" i="2"/>
  <c r="H12" i="2" s="1"/>
  <c r="G13" i="2"/>
  <c r="G14" i="2"/>
  <c r="H14" i="2" s="1"/>
  <c r="G15" i="2"/>
  <c r="H15" i="2" s="1"/>
  <c r="G9" i="2"/>
  <c r="H9" i="2" s="1"/>
  <c r="F40" i="2"/>
  <c r="F33" i="2"/>
  <c r="F27" i="2"/>
  <c r="F22" i="2"/>
  <c r="F16" i="2"/>
  <c r="G22" i="2" l="1"/>
  <c r="F34" i="2"/>
  <c r="F49" i="2" s="1"/>
  <c r="G16" i="2"/>
  <c r="H27" i="2"/>
  <c r="G48" i="2"/>
  <c r="H22" i="2"/>
  <c r="H40" i="2"/>
  <c r="H48" i="2"/>
  <c r="H13" i="2"/>
  <c r="H16" i="2" s="1"/>
  <c r="G40" i="2"/>
  <c r="H33" i="2"/>
  <c r="G33" i="2"/>
  <c r="G27" i="2"/>
  <c r="H34" i="2" l="1"/>
  <c r="H49" i="2" s="1"/>
  <c r="H56" i="2" s="1"/>
  <c r="H57" i="2" s="1"/>
  <c r="H58" i="2" s="1"/>
  <c r="F7" i="4" s="1"/>
  <c r="G7" i="4" s="1"/>
  <c r="G9" i="4" s="1"/>
  <c r="G34" i="2"/>
  <c r="G49" i="2" s="1"/>
</calcChain>
</file>

<file path=xl/sharedStrings.xml><?xml version="1.0" encoding="utf-8"?>
<sst xmlns="http://schemas.openxmlformats.org/spreadsheetml/2006/main" count="181" uniqueCount="100">
  <si>
    <t>ÍTEM</t>
  </si>
  <si>
    <t>UND</t>
  </si>
  <si>
    <t>CANT</t>
  </si>
  <si>
    <t>MANTENIMIENTOS PREVENTIVOS</t>
  </si>
  <si>
    <t>DESCRIPCIÓN</t>
  </si>
  <si>
    <t>RONDAS</t>
  </si>
  <si>
    <t xml:space="preserve"> V UNITARIO </t>
  </si>
  <si>
    <t xml:space="preserve"> V PARCIAL </t>
  </si>
  <si>
    <t xml:space="preserve"> V TOTAL </t>
  </si>
  <si>
    <t xml:space="preserve">MANTENIMIENTO PREVENTIVO SISTEMAS CONTROL DE ACCESO </t>
  </si>
  <si>
    <t>Mantenimiento estación de trabajo y software (limpieza de rack con verificación de terminales y chequeo de los software, winpack y AS manager del control de acceso, PSS de la DVR XTS, multi-site 4200 de las 2 DVR Honeywell)</t>
  </si>
  <si>
    <t>Mantenimiento puertas control de acceso electroimanes</t>
  </si>
  <si>
    <t>Mantenimiento torniquetes patria (torniquetes al ingreso de la sede administrativa de la Entidad)</t>
  </si>
  <si>
    <t>Mantenimiento barreras perimetrales Honeywell (sensores de presencia en los ventanales al exterior de la Entidad)</t>
  </si>
  <si>
    <t>Mantenimiento sensor de ruptura de vidrios Honeywell (sensor para la ruptura de vidrios en las escalas de evacuación)</t>
  </si>
  <si>
    <t>Mantenimiento antena de control de activos</t>
  </si>
  <si>
    <t xml:space="preserve">Mantenimiento sirena de ruptura de vidrio </t>
  </si>
  <si>
    <t>SUB TOTAL</t>
  </si>
  <si>
    <t>MANTENIMIENTO PREVENTIVO SISTEMAS DE DETENCIÓN DE INCENDIOS SILENT KNIGHT</t>
  </si>
  <si>
    <t>Mantenimiento estaciones manuales y estrobos</t>
  </si>
  <si>
    <t>Mantenimiento sensor de humo</t>
  </si>
  <si>
    <t xml:space="preserve">Mantenimiento sensor de calor </t>
  </si>
  <si>
    <t>Mantenimiento panel de detención de incendio 5820 y 5895</t>
  </si>
  <si>
    <t>MANTENIMIENTO PREVENTIVO SISTEMAS DE DETENCIÓN DE INCENDIOS BOSCH</t>
  </si>
  <si>
    <t>Mantenimiento panel de detención de incendio BOSCH 7024</t>
  </si>
  <si>
    <t>MANTENIMIENTO PREVENTIVO CCTV SEDE ADMINISTRATIVA</t>
  </si>
  <si>
    <t>Mantenimiento cámara fija</t>
  </si>
  <si>
    <t xml:space="preserve">Mantenimiento cámara PTZ </t>
  </si>
  <si>
    <t>Mantenimiento DVR (XTS, Y 2 HONEYWELL)</t>
  </si>
  <si>
    <t>Mantenimiento UPS TITAN</t>
  </si>
  <si>
    <t>SUBTOTAL SEDE ADMINISTRATIVA</t>
  </si>
  <si>
    <t>MANTENIMIENTO PREVENTIVO CCTV SEDE CAV FAUNA</t>
  </si>
  <si>
    <t>Mantenimiento cámara PTZ</t>
  </si>
  <si>
    <t>Mantenimiento DVR</t>
  </si>
  <si>
    <t>MANTENIMIENTO PREVENTIVO CCTV SEDE PARQUE DE LAS AGUAS</t>
  </si>
  <si>
    <t>Mantenimiento paneles de comunicación del sistema "antenas" - solares</t>
  </si>
  <si>
    <t xml:space="preserve">Mantenimiento "radios" de comunicación para integración del sistema </t>
  </si>
  <si>
    <t>Mantenimiento servidor y switch, alimentación del sistema (limpieza de rack con verificación de terminales y chequeo del software DIGIFORT)</t>
  </si>
  <si>
    <t xml:space="preserve"> </t>
  </si>
  <si>
    <t>TOTAL MANTENIMIENTOS PREVENTIVOS</t>
  </si>
  <si>
    <t>MANTENIMIENTO CORRECTIVO</t>
  </si>
  <si>
    <t>Mantenimiento Correctivo</t>
  </si>
  <si>
    <t>Bolsa de repuestos (Incluye radios, cámaras, control de acceso, incendios y paneles solares)</t>
  </si>
  <si>
    <t>TOTAL CORRECTIVOS</t>
  </si>
  <si>
    <t>SUBTOTAL MANTENIMIENTOS PREVENTIVOS Y CORRECTIVOS</t>
  </si>
  <si>
    <t>IVA (19%)</t>
  </si>
  <si>
    <t xml:space="preserve">TOTAL MANTENIMIENTO </t>
  </si>
  <si>
    <t>ANEXO No 2 - PROPUESTA ECONOMICA</t>
  </si>
  <si>
    <t>ITEM</t>
  </si>
  <si>
    <t>SEDE</t>
  </si>
  <si>
    <t>V UNITARIO</t>
  </si>
  <si>
    <t>V PARCIAL</t>
  </si>
  <si>
    <t>Admón.</t>
  </si>
  <si>
    <t>Reubicación y reparación Cámara Domo</t>
  </si>
  <si>
    <t>Adecuación Cableado Estructurado Central Monitoreo</t>
  </si>
  <si>
    <t xml:space="preserve"> UND </t>
  </si>
  <si>
    <t xml:space="preserve"> GL </t>
  </si>
  <si>
    <t>CAV FLORA</t>
  </si>
  <si>
    <t>Rutas y Cableado (incluido accesorios)</t>
  </si>
  <si>
    <t>Gl</t>
  </si>
  <si>
    <t>CAV FAUNA</t>
  </si>
  <si>
    <t>GL</t>
  </si>
  <si>
    <t>GENERAL</t>
  </si>
  <si>
    <t xml:space="preserve">Componente Ingeniería configuración </t>
  </si>
  <si>
    <t xml:space="preserve">SUBTOTAL AMPLIACIÓN Y ADECUACIÓN </t>
  </si>
  <si>
    <t>TOTAL AMPLIACIÓN Y ADECUACIÓN</t>
  </si>
  <si>
    <t>IVA - 19%</t>
  </si>
  <si>
    <t xml:space="preserve">Suministro e Instalación Cámara Domo </t>
  </si>
  <si>
    <t>Suministro e Instalación Cámara Fija</t>
  </si>
  <si>
    <t>Reparación Cámara Domo</t>
  </si>
  <si>
    <t xml:space="preserve">Suministro e Instalación de DVR Hibrida 32 Canales 16 TB </t>
  </si>
  <si>
    <t xml:space="preserve">Suministro e Instalación de Switch 24 puertos tipo PoE </t>
  </si>
  <si>
    <t>Suministro e Instalación de Switch 8 puertos tipo PoE</t>
  </si>
  <si>
    <t>Suministro e Instalación de Rack de 1.8 m, incluye multitomas, organizadores de cableado y bandejas</t>
  </si>
  <si>
    <t xml:space="preserve">Suministro e Instalación de Cámara Domo </t>
  </si>
  <si>
    <t xml:space="preserve">Suministro e Instalación de Cámara Fija </t>
  </si>
  <si>
    <t xml:space="preserve">Suministro e Instalación de DVR Hibrida 32 Canales  </t>
  </si>
  <si>
    <t xml:space="preserve">Suministro e Instalación de Switch 24 puertos </t>
  </si>
  <si>
    <t xml:space="preserve">Suministro e Instalación de Monitor 48" Tipo Industrial </t>
  </si>
  <si>
    <t xml:space="preserve">Suministro e Instalación de Soporte para monitores </t>
  </si>
  <si>
    <t xml:space="preserve">Suministro e Instalación de Rack de 1.8 m, incluye multitomas, organizadores de cableado y bandejas </t>
  </si>
  <si>
    <t xml:space="preserve">Suministro e Instalación de UPS 3 KVA </t>
  </si>
  <si>
    <t>Suministro e Instalación de Cámara  Minidomo</t>
  </si>
  <si>
    <t xml:space="preserve">Suministro e Instalación de Cámara Bullet </t>
  </si>
  <si>
    <t>Suministro e Instalación de Gabinete pared 16U</t>
  </si>
  <si>
    <t>Parque Aguas</t>
  </si>
  <si>
    <t>ANEXO No 2 -PROPUESTA ECONOMICA</t>
  </si>
  <si>
    <t>Suministro e Instalación de Monitor 48” Tipo Industrial</t>
  </si>
  <si>
    <t>Suministro e Instalación de Soporte Monitor</t>
  </si>
  <si>
    <t>Suministro Tarjetas de proximidad (ISO prox 2 de 26 bits), compatibles con el sistema de control de acceso de la entidad</t>
  </si>
  <si>
    <t xml:space="preserve">Suministro de “Etiquetas DR unisensor”, para control de activos </t>
  </si>
  <si>
    <t xml:space="preserve">Suministro e Instalación de Sistema Comunicación Inalámbrico </t>
  </si>
  <si>
    <t>Suministro e Instalación de Monitor 21" Tipo Industrial</t>
  </si>
  <si>
    <t>Control de acceso en puerta,  incluyendo  lectora de entrada y salida</t>
  </si>
  <si>
    <t>MANTENIMIENTO SISTEMAS DE SEGURIDAD</t>
  </si>
  <si>
    <t>AMPLIACIÓN Y ADECUACIONES SISTEMA DE SEGURIDAD</t>
  </si>
  <si>
    <t xml:space="preserve">TOTAL PROPUESTA </t>
  </si>
  <si>
    <t xml:space="preserve">SUMINISTRO </t>
  </si>
  <si>
    <t>INSTALACIÓN</t>
  </si>
  <si>
    <t>MANTENIMIENTO PREVENTIVO Y CORRECTIVO, CON SUMINISTRO DE REPUESTOS Y ADQUISICIÓN DE EQUIPOS NUEVOS PARA LOS SISTEMAS DE CONTROL DE ACCESO, CIRCUITO CERRADO DE TELEVISIÓN Y SISTEMA DE DETECCIÓN DE INCENDIOS, DE LAS SEDES DEL ÁREA METROPOLITANA DEL VALLE DE ABURRÁ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</si>
</sst>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_);[Red]\(&quot;$&quot;\ #,##0\)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0" fillId="0" borderId="0" xfId="0" applyFill="1" applyBorder="1"/>
    <xf numFmtId="164" fontId="5" fillId="0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6" fillId="0" borderId="1" xfId="0" applyFont="1" applyBorder="1"/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0"/>
  <sheetViews>
    <sheetView tabSelected="1" topLeftCell="A47" workbookViewId="0">
      <selection activeCell="B48" sqref="B48:E48"/>
    </sheetView>
  </sheetViews>
  <sheetFormatPr baseColWidth="10" defaultRowHeight="15" x14ac:dyDescent="0.25"/>
  <cols>
    <col min="1" max="1" width="3.85546875" customWidth="1"/>
    <col min="2" max="2" width="5.7109375" customWidth="1"/>
    <col min="3" max="3" width="44" customWidth="1"/>
    <col min="4" max="4" width="6.5703125" customWidth="1"/>
    <col min="5" max="5" width="8.5703125" customWidth="1"/>
    <col min="6" max="6" width="10.7109375" customWidth="1"/>
    <col min="9" max="9" width="9.85546875" customWidth="1"/>
    <col min="10" max="10" width="10.42578125" customWidth="1"/>
  </cols>
  <sheetData>
    <row r="2" spans="2:9" x14ac:dyDescent="0.25">
      <c r="B2" s="33" t="s">
        <v>47</v>
      </c>
      <c r="C2" s="33"/>
      <c r="D2" s="33"/>
      <c r="E2" s="33"/>
      <c r="F2" s="33"/>
      <c r="G2" s="33"/>
      <c r="H2" s="33"/>
    </row>
    <row r="4" spans="2:9" ht="42" customHeight="1" x14ac:dyDescent="0.25">
      <c r="B4" s="34" t="s">
        <v>99</v>
      </c>
      <c r="C4" s="34"/>
      <c r="D4" s="34"/>
      <c r="E4" s="34"/>
      <c r="F4" s="34"/>
      <c r="G4" s="34"/>
      <c r="H4" s="34"/>
    </row>
    <row r="6" spans="2:9" x14ac:dyDescent="0.25">
      <c r="B6" s="35" t="s">
        <v>3</v>
      </c>
      <c r="C6" s="36"/>
      <c r="D6" s="36"/>
      <c r="E6" s="36"/>
      <c r="F6" s="36"/>
      <c r="G6" s="36"/>
      <c r="H6" s="37"/>
    </row>
    <row r="7" spans="2:9" x14ac:dyDescent="0.25">
      <c r="B7" s="2" t="s">
        <v>0</v>
      </c>
      <c r="C7" s="2" t="s">
        <v>4</v>
      </c>
      <c r="D7" s="2" t="s">
        <v>2</v>
      </c>
      <c r="E7" s="3" t="s">
        <v>5</v>
      </c>
      <c r="F7" s="2" t="s">
        <v>6</v>
      </c>
      <c r="G7" s="2" t="s">
        <v>7</v>
      </c>
      <c r="H7" s="2" t="s">
        <v>8</v>
      </c>
    </row>
    <row r="8" spans="2:9" x14ac:dyDescent="0.25">
      <c r="B8" s="35" t="s">
        <v>9</v>
      </c>
      <c r="C8" s="36"/>
      <c r="D8" s="36"/>
      <c r="E8" s="36"/>
      <c r="F8" s="36"/>
      <c r="G8" s="36"/>
      <c r="H8" s="37"/>
    </row>
    <row r="9" spans="2:9" ht="45" x14ac:dyDescent="0.25">
      <c r="B9" s="4">
        <v>1</v>
      </c>
      <c r="C9" s="5" t="s">
        <v>10</v>
      </c>
      <c r="D9" s="4">
        <v>1</v>
      </c>
      <c r="E9" s="4">
        <v>2</v>
      </c>
      <c r="F9" s="6"/>
      <c r="G9" s="6">
        <f t="shared" ref="G9:H15" si="0">F9*D9</f>
        <v>0</v>
      </c>
      <c r="H9" s="6">
        <f t="shared" si="0"/>
        <v>0</v>
      </c>
    </row>
    <row r="10" spans="2:9" x14ac:dyDescent="0.25">
      <c r="B10" s="4">
        <v>2</v>
      </c>
      <c r="C10" s="5" t="s">
        <v>11</v>
      </c>
      <c r="D10" s="4">
        <v>35</v>
      </c>
      <c r="E10" s="4">
        <v>2</v>
      </c>
      <c r="F10" s="6"/>
      <c r="G10" s="6">
        <f t="shared" si="0"/>
        <v>0</v>
      </c>
      <c r="H10" s="6">
        <f t="shared" si="0"/>
        <v>0</v>
      </c>
      <c r="I10" s="1"/>
    </row>
    <row r="11" spans="2:9" ht="22.5" x14ac:dyDescent="0.25">
      <c r="B11" s="4">
        <v>3</v>
      </c>
      <c r="C11" s="5" t="s">
        <v>12</v>
      </c>
      <c r="D11" s="4">
        <v>2</v>
      </c>
      <c r="E11" s="4">
        <v>2</v>
      </c>
      <c r="F11" s="6"/>
      <c r="G11" s="6">
        <f t="shared" si="0"/>
        <v>0</v>
      </c>
      <c r="H11" s="6">
        <f t="shared" si="0"/>
        <v>0</v>
      </c>
    </row>
    <row r="12" spans="2:9" ht="22.5" x14ac:dyDescent="0.25">
      <c r="B12" s="4">
        <v>4</v>
      </c>
      <c r="C12" s="5" t="s">
        <v>13</v>
      </c>
      <c r="D12" s="4">
        <v>4</v>
      </c>
      <c r="E12" s="4">
        <v>2</v>
      </c>
      <c r="F12" s="6"/>
      <c r="G12" s="6">
        <f t="shared" si="0"/>
        <v>0</v>
      </c>
      <c r="H12" s="6">
        <f t="shared" si="0"/>
        <v>0</v>
      </c>
    </row>
    <row r="13" spans="2:9" ht="33.75" x14ac:dyDescent="0.25">
      <c r="B13" s="4">
        <v>5</v>
      </c>
      <c r="C13" s="5" t="s">
        <v>14</v>
      </c>
      <c r="D13" s="4">
        <v>1</v>
      </c>
      <c r="E13" s="4">
        <v>2</v>
      </c>
      <c r="F13" s="6"/>
      <c r="G13" s="6">
        <f t="shared" si="0"/>
        <v>0</v>
      </c>
      <c r="H13" s="6">
        <f t="shared" si="0"/>
        <v>0</v>
      </c>
    </row>
    <row r="14" spans="2:9" x14ac:dyDescent="0.25">
      <c r="B14" s="4">
        <v>6</v>
      </c>
      <c r="C14" s="7" t="s">
        <v>15</v>
      </c>
      <c r="D14" s="4">
        <v>4</v>
      </c>
      <c r="E14" s="4">
        <v>2</v>
      </c>
      <c r="F14" s="6"/>
      <c r="G14" s="6">
        <f t="shared" si="0"/>
        <v>0</v>
      </c>
      <c r="H14" s="6">
        <f t="shared" si="0"/>
        <v>0</v>
      </c>
    </row>
    <row r="15" spans="2:9" x14ac:dyDescent="0.25">
      <c r="B15" s="4">
        <v>7</v>
      </c>
      <c r="C15" s="7" t="s">
        <v>16</v>
      </c>
      <c r="D15" s="4">
        <v>1</v>
      </c>
      <c r="E15" s="4">
        <v>2</v>
      </c>
      <c r="F15" s="6"/>
      <c r="G15" s="6">
        <f t="shared" si="0"/>
        <v>0</v>
      </c>
      <c r="H15" s="6">
        <f t="shared" si="0"/>
        <v>0</v>
      </c>
    </row>
    <row r="16" spans="2:9" x14ac:dyDescent="0.25">
      <c r="B16" s="38" t="s">
        <v>17</v>
      </c>
      <c r="C16" s="38"/>
      <c r="D16" s="38"/>
      <c r="E16" s="38"/>
      <c r="F16" s="12">
        <f>SUM(F9:F15)</f>
        <v>0</v>
      </c>
      <c r="G16" s="12">
        <f t="shared" ref="G16:H16" si="1">SUM(G9:G15)</f>
        <v>0</v>
      </c>
      <c r="H16" s="12">
        <f t="shared" si="1"/>
        <v>0</v>
      </c>
    </row>
    <row r="17" spans="2:8" x14ac:dyDescent="0.25">
      <c r="B17" s="35" t="s">
        <v>18</v>
      </c>
      <c r="C17" s="36"/>
      <c r="D17" s="36"/>
      <c r="E17" s="36"/>
      <c r="F17" s="36"/>
      <c r="G17" s="36"/>
      <c r="H17" s="37"/>
    </row>
    <row r="18" spans="2:8" x14ac:dyDescent="0.25">
      <c r="B18" s="4">
        <v>8</v>
      </c>
      <c r="C18" s="5" t="s">
        <v>19</v>
      </c>
      <c r="D18" s="4">
        <v>19</v>
      </c>
      <c r="E18" s="4">
        <v>2</v>
      </c>
      <c r="F18" s="6"/>
      <c r="G18" s="6">
        <f t="shared" ref="G18:H21" si="2">F18*D18</f>
        <v>0</v>
      </c>
      <c r="H18" s="6">
        <f t="shared" si="2"/>
        <v>0</v>
      </c>
    </row>
    <row r="19" spans="2:8" x14ac:dyDescent="0.25">
      <c r="B19" s="4">
        <v>9</v>
      </c>
      <c r="C19" s="7" t="s">
        <v>20</v>
      </c>
      <c r="D19" s="4">
        <v>284</v>
      </c>
      <c r="E19" s="4">
        <v>2</v>
      </c>
      <c r="F19" s="6"/>
      <c r="G19" s="6">
        <f t="shared" si="2"/>
        <v>0</v>
      </c>
      <c r="H19" s="6">
        <f t="shared" si="2"/>
        <v>0</v>
      </c>
    </row>
    <row r="20" spans="2:8" x14ac:dyDescent="0.25">
      <c r="B20" s="4">
        <v>10</v>
      </c>
      <c r="C20" s="7" t="s">
        <v>21</v>
      </c>
      <c r="D20" s="4">
        <v>3</v>
      </c>
      <c r="E20" s="4">
        <v>2</v>
      </c>
      <c r="F20" s="6"/>
      <c r="G20" s="6">
        <f t="shared" si="2"/>
        <v>0</v>
      </c>
      <c r="H20" s="6">
        <f t="shared" si="2"/>
        <v>0</v>
      </c>
    </row>
    <row r="21" spans="2:8" x14ac:dyDescent="0.25">
      <c r="B21" s="4">
        <v>11</v>
      </c>
      <c r="C21" s="5" t="s">
        <v>22</v>
      </c>
      <c r="D21" s="4">
        <v>2</v>
      </c>
      <c r="E21" s="4">
        <v>2</v>
      </c>
      <c r="F21" s="6"/>
      <c r="G21" s="6">
        <f t="shared" si="2"/>
        <v>0</v>
      </c>
      <c r="H21" s="6">
        <f t="shared" si="2"/>
        <v>0</v>
      </c>
    </row>
    <row r="22" spans="2:8" x14ac:dyDescent="0.25">
      <c r="B22" s="38" t="s">
        <v>17</v>
      </c>
      <c r="C22" s="38"/>
      <c r="D22" s="38"/>
      <c r="E22" s="38"/>
      <c r="F22" s="12">
        <f>SUM(F18:F21)</f>
        <v>0</v>
      </c>
      <c r="G22" s="12">
        <f t="shared" ref="G22:H22" si="3">SUM(G18:G21)</f>
        <v>0</v>
      </c>
      <c r="H22" s="12">
        <f t="shared" si="3"/>
        <v>0</v>
      </c>
    </row>
    <row r="23" spans="2:8" x14ac:dyDescent="0.25">
      <c r="B23" s="35" t="s">
        <v>23</v>
      </c>
      <c r="C23" s="36"/>
      <c r="D23" s="36"/>
      <c r="E23" s="36"/>
      <c r="F23" s="36"/>
      <c r="G23" s="36"/>
      <c r="H23" s="37"/>
    </row>
    <row r="24" spans="2:8" x14ac:dyDescent="0.25">
      <c r="B24" s="4">
        <v>12</v>
      </c>
      <c r="C24" s="7" t="s">
        <v>20</v>
      </c>
      <c r="D24" s="4">
        <v>81</v>
      </c>
      <c r="E24" s="4">
        <v>2</v>
      </c>
      <c r="F24" s="6"/>
      <c r="G24" s="6">
        <f t="shared" ref="G24:H26" si="4">F24*D24</f>
        <v>0</v>
      </c>
      <c r="H24" s="6">
        <f t="shared" si="4"/>
        <v>0</v>
      </c>
    </row>
    <row r="25" spans="2:8" x14ac:dyDescent="0.25">
      <c r="B25" s="4">
        <v>13</v>
      </c>
      <c r="C25" s="5" t="s">
        <v>19</v>
      </c>
      <c r="D25" s="4">
        <v>6</v>
      </c>
      <c r="E25" s="4">
        <v>2</v>
      </c>
      <c r="F25" s="6"/>
      <c r="G25" s="6">
        <f t="shared" si="4"/>
        <v>0</v>
      </c>
      <c r="H25" s="6">
        <f t="shared" si="4"/>
        <v>0</v>
      </c>
    </row>
    <row r="26" spans="2:8" x14ac:dyDescent="0.25">
      <c r="B26" s="4">
        <v>14</v>
      </c>
      <c r="C26" s="5" t="s">
        <v>24</v>
      </c>
      <c r="D26" s="4">
        <v>1</v>
      </c>
      <c r="E26" s="4">
        <v>2</v>
      </c>
      <c r="F26" s="6"/>
      <c r="G26" s="6">
        <f t="shared" si="4"/>
        <v>0</v>
      </c>
      <c r="H26" s="6">
        <f t="shared" si="4"/>
        <v>0</v>
      </c>
    </row>
    <row r="27" spans="2:8" x14ac:dyDescent="0.25">
      <c r="B27" s="38" t="s">
        <v>17</v>
      </c>
      <c r="C27" s="38"/>
      <c r="D27" s="38"/>
      <c r="E27" s="38"/>
      <c r="F27" s="12">
        <f>SUM(F24:F26)</f>
        <v>0</v>
      </c>
      <c r="G27" s="12">
        <f t="shared" ref="G27:H27" si="5">SUM(G24:G26)</f>
        <v>0</v>
      </c>
      <c r="H27" s="12">
        <f t="shared" si="5"/>
        <v>0</v>
      </c>
    </row>
    <row r="28" spans="2:8" x14ac:dyDescent="0.25">
      <c r="B28" s="35" t="s">
        <v>25</v>
      </c>
      <c r="C28" s="36"/>
      <c r="D28" s="36"/>
      <c r="E28" s="36"/>
      <c r="F28" s="36"/>
      <c r="G28" s="36"/>
      <c r="H28" s="37"/>
    </row>
    <row r="29" spans="2:8" x14ac:dyDescent="0.25">
      <c r="B29" s="4">
        <v>15</v>
      </c>
      <c r="C29" s="7" t="s">
        <v>26</v>
      </c>
      <c r="D29" s="4">
        <v>46</v>
      </c>
      <c r="E29" s="4">
        <v>2</v>
      </c>
      <c r="F29" s="6"/>
      <c r="G29" s="6">
        <f t="shared" ref="G29:H32" si="6">F29*D29</f>
        <v>0</v>
      </c>
      <c r="H29" s="6">
        <f t="shared" si="6"/>
        <v>0</v>
      </c>
    </row>
    <row r="30" spans="2:8" x14ac:dyDescent="0.25">
      <c r="B30" s="4">
        <v>16</v>
      </c>
      <c r="C30" s="7" t="s">
        <v>27</v>
      </c>
      <c r="D30" s="4">
        <v>3</v>
      </c>
      <c r="E30" s="4">
        <v>2</v>
      </c>
      <c r="F30" s="6"/>
      <c r="G30" s="6">
        <f t="shared" si="6"/>
        <v>0</v>
      </c>
      <c r="H30" s="6">
        <f t="shared" si="6"/>
        <v>0</v>
      </c>
    </row>
    <row r="31" spans="2:8" x14ac:dyDescent="0.25">
      <c r="B31" s="4">
        <v>17</v>
      </c>
      <c r="C31" s="5" t="s">
        <v>28</v>
      </c>
      <c r="D31" s="4">
        <v>3</v>
      </c>
      <c r="E31" s="4">
        <v>2</v>
      </c>
      <c r="F31" s="6"/>
      <c r="G31" s="6">
        <f t="shared" si="6"/>
        <v>0</v>
      </c>
      <c r="H31" s="6">
        <f t="shared" si="6"/>
        <v>0</v>
      </c>
    </row>
    <row r="32" spans="2:8" x14ac:dyDescent="0.25">
      <c r="B32" s="4">
        <v>18</v>
      </c>
      <c r="C32" s="7" t="s">
        <v>29</v>
      </c>
      <c r="D32" s="4">
        <v>1</v>
      </c>
      <c r="E32" s="4">
        <v>2</v>
      </c>
      <c r="F32" s="6"/>
      <c r="G32" s="6">
        <f t="shared" si="6"/>
        <v>0</v>
      </c>
      <c r="H32" s="6">
        <f t="shared" si="6"/>
        <v>0</v>
      </c>
    </row>
    <row r="33" spans="1:11" x14ac:dyDescent="0.25">
      <c r="B33" s="38" t="s">
        <v>17</v>
      </c>
      <c r="C33" s="38"/>
      <c r="D33" s="38"/>
      <c r="E33" s="38"/>
      <c r="F33" s="12">
        <f>SUM(F29:F32)</f>
        <v>0</v>
      </c>
      <c r="G33" s="12">
        <f t="shared" ref="G33:H33" si="7">SUM(G29:G32)</f>
        <v>0</v>
      </c>
      <c r="H33" s="12">
        <f t="shared" si="7"/>
        <v>0</v>
      </c>
    </row>
    <row r="34" spans="1:11" x14ac:dyDescent="0.25">
      <c r="B34" s="38" t="s">
        <v>30</v>
      </c>
      <c r="C34" s="38"/>
      <c r="D34" s="38"/>
      <c r="E34" s="38"/>
      <c r="F34" s="12">
        <f>F16+F22+F27+F33</f>
        <v>0</v>
      </c>
      <c r="G34" s="12">
        <f t="shared" ref="G34:H34" si="8">G16+G22+G27+G33</f>
        <v>0</v>
      </c>
      <c r="H34" s="12">
        <f t="shared" si="8"/>
        <v>0</v>
      </c>
    </row>
    <row r="35" spans="1:11" x14ac:dyDescent="0.25">
      <c r="A35" s="9"/>
      <c r="B35" s="10"/>
      <c r="C35" s="10"/>
      <c r="D35" s="10"/>
      <c r="E35" s="10"/>
      <c r="F35" s="11"/>
      <c r="G35" s="11"/>
      <c r="H35" s="11"/>
      <c r="I35" s="9"/>
    </row>
    <row r="36" spans="1:11" x14ac:dyDescent="0.25">
      <c r="B36" s="35" t="s">
        <v>31</v>
      </c>
      <c r="C36" s="36"/>
      <c r="D36" s="36"/>
      <c r="E36" s="36"/>
      <c r="F36" s="36"/>
      <c r="G36" s="36"/>
      <c r="H36" s="37"/>
    </row>
    <row r="37" spans="1:11" x14ac:dyDescent="0.25">
      <c r="B37" s="4">
        <v>19</v>
      </c>
      <c r="C37" s="7" t="s">
        <v>32</v>
      </c>
      <c r="D37" s="4">
        <v>9</v>
      </c>
      <c r="E37" s="4">
        <v>2</v>
      </c>
      <c r="F37" s="6"/>
      <c r="G37" s="6">
        <f t="shared" ref="G37:H39" si="9">F37*D37</f>
        <v>0</v>
      </c>
      <c r="H37" s="6">
        <f t="shared" si="9"/>
        <v>0</v>
      </c>
    </row>
    <row r="38" spans="1:11" x14ac:dyDescent="0.25">
      <c r="B38" s="4">
        <v>20</v>
      </c>
      <c r="C38" s="7" t="s">
        <v>33</v>
      </c>
      <c r="D38" s="4">
        <v>1</v>
      </c>
      <c r="E38" s="4">
        <v>2</v>
      </c>
      <c r="F38" s="6"/>
      <c r="G38" s="6">
        <f t="shared" si="9"/>
        <v>0</v>
      </c>
      <c r="H38" s="6">
        <f t="shared" si="9"/>
        <v>0</v>
      </c>
    </row>
    <row r="39" spans="1:11" x14ac:dyDescent="0.25">
      <c r="B39" s="4">
        <v>21</v>
      </c>
      <c r="C39" s="7" t="s">
        <v>26</v>
      </c>
      <c r="D39" s="4">
        <v>9</v>
      </c>
      <c r="E39" s="4">
        <v>2</v>
      </c>
      <c r="F39" s="6"/>
      <c r="G39" s="6">
        <f t="shared" si="9"/>
        <v>0</v>
      </c>
      <c r="H39" s="6">
        <f t="shared" si="9"/>
        <v>0</v>
      </c>
    </row>
    <row r="40" spans="1:11" x14ac:dyDescent="0.25">
      <c r="B40" s="38" t="s">
        <v>17</v>
      </c>
      <c r="C40" s="38"/>
      <c r="D40" s="38"/>
      <c r="E40" s="38"/>
      <c r="F40" s="12">
        <f>SUM(F37:F39)</f>
        <v>0</v>
      </c>
      <c r="G40" s="12">
        <f>SUM(G37:G39)</f>
        <v>0</v>
      </c>
      <c r="H40" s="12">
        <f>SUM(H37:H39)</f>
        <v>0</v>
      </c>
    </row>
    <row r="41" spans="1:11" x14ac:dyDescent="0.25">
      <c r="A41" s="13"/>
      <c r="B41" s="10"/>
      <c r="C41" s="10"/>
      <c r="D41" s="10"/>
      <c r="E41" s="10"/>
      <c r="F41" s="11"/>
      <c r="G41" s="11"/>
      <c r="H41" s="11"/>
      <c r="I41" s="13"/>
    </row>
    <row r="42" spans="1:11" x14ac:dyDescent="0.25">
      <c r="B42" s="35" t="s">
        <v>34</v>
      </c>
      <c r="C42" s="36"/>
      <c r="D42" s="36"/>
      <c r="E42" s="36"/>
      <c r="F42" s="36"/>
      <c r="G42" s="36"/>
      <c r="H42" s="37"/>
    </row>
    <row r="43" spans="1:11" x14ac:dyDescent="0.25">
      <c r="B43" s="4">
        <v>22</v>
      </c>
      <c r="C43" s="7" t="s">
        <v>32</v>
      </c>
      <c r="D43" s="4">
        <v>7</v>
      </c>
      <c r="E43" s="4">
        <v>2</v>
      </c>
      <c r="F43" s="6"/>
      <c r="G43" s="6">
        <f t="shared" ref="G43:H47" si="10">F43*D43</f>
        <v>0</v>
      </c>
      <c r="H43" s="6">
        <f t="shared" si="10"/>
        <v>0</v>
      </c>
    </row>
    <row r="44" spans="1:11" x14ac:dyDescent="0.25">
      <c r="B44" s="4">
        <v>23</v>
      </c>
      <c r="C44" s="7" t="s">
        <v>26</v>
      </c>
      <c r="D44" s="4">
        <v>9</v>
      </c>
      <c r="E44" s="4">
        <v>2</v>
      </c>
      <c r="F44" s="6"/>
      <c r="G44" s="6">
        <f t="shared" si="10"/>
        <v>0</v>
      </c>
      <c r="H44" s="6">
        <f t="shared" si="10"/>
        <v>0</v>
      </c>
    </row>
    <row r="45" spans="1:11" ht="22.5" x14ac:dyDescent="0.25">
      <c r="B45" s="4">
        <v>24</v>
      </c>
      <c r="C45" s="5" t="s">
        <v>35</v>
      </c>
      <c r="D45" s="4">
        <v>4</v>
      </c>
      <c r="E45" s="4">
        <v>2</v>
      </c>
      <c r="F45" s="6"/>
      <c r="G45" s="6">
        <f t="shared" si="10"/>
        <v>0</v>
      </c>
      <c r="H45" s="6">
        <f t="shared" si="10"/>
        <v>0</v>
      </c>
    </row>
    <row r="46" spans="1:11" ht="22.5" x14ac:dyDescent="0.25">
      <c r="B46" s="4">
        <v>25</v>
      </c>
      <c r="C46" s="5" t="s">
        <v>36</v>
      </c>
      <c r="D46" s="4">
        <v>16</v>
      </c>
      <c r="E46" s="4">
        <v>2</v>
      </c>
      <c r="F46" s="6"/>
      <c r="G46" s="6">
        <f t="shared" si="10"/>
        <v>0</v>
      </c>
      <c r="H46" s="6">
        <f t="shared" si="10"/>
        <v>0</v>
      </c>
    </row>
    <row r="47" spans="1:11" ht="33.75" x14ac:dyDescent="0.25">
      <c r="B47" s="4">
        <v>26</v>
      </c>
      <c r="C47" s="5" t="s">
        <v>37</v>
      </c>
      <c r="D47" s="4">
        <v>1</v>
      </c>
      <c r="E47" s="4">
        <v>2</v>
      </c>
      <c r="F47" s="6"/>
      <c r="G47" s="6">
        <f t="shared" si="10"/>
        <v>0</v>
      </c>
      <c r="H47" s="6">
        <f t="shared" si="10"/>
        <v>0</v>
      </c>
    </row>
    <row r="48" spans="1:11" x14ac:dyDescent="0.25">
      <c r="B48" s="38" t="s">
        <v>17</v>
      </c>
      <c r="C48" s="38"/>
      <c r="D48" s="38"/>
      <c r="E48" s="38" t="s">
        <v>38</v>
      </c>
      <c r="F48" s="12">
        <f>SUM(F43:F47)</f>
        <v>0</v>
      </c>
      <c r="G48" s="12">
        <f t="shared" ref="G48:H48" si="11">SUM(G43:G47)</f>
        <v>0</v>
      </c>
      <c r="H48" s="12">
        <f t="shared" si="11"/>
        <v>0</v>
      </c>
      <c r="I48" s="32"/>
      <c r="J48" s="32"/>
      <c r="K48" s="32"/>
    </row>
    <row r="49" spans="1:9" x14ac:dyDescent="0.25">
      <c r="B49" s="38" t="s">
        <v>39</v>
      </c>
      <c r="C49" s="38"/>
      <c r="D49" s="38"/>
      <c r="E49" s="38"/>
      <c r="F49" s="14">
        <f>F34+F40+F48</f>
        <v>0</v>
      </c>
      <c r="G49" s="14">
        <f t="shared" ref="G49:H49" si="12">G34+G40+G48</f>
        <v>0</v>
      </c>
      <c r="H49" s="14">
        <f t="shared" si="12"/>
        <v>0</v>
      </c>
    </row>
    <row r="50" spans="1:9" x14ac:dyDescent="0.25">
      <c r="A50" s="9"/>
      <c r="B50" s="10"/>
      <c r="C50" s="10"/>
      <c r="D50" s="10"/>
      <c r="E50" s="10"/>
      <c r="F50" s="11"/>
      <c r="G50" s="11"/>
      <c r="H50" s="11"/>
      <c r="I50" s="9"/>
    </row>
    <row r="51" spans="1:9" x14ac:dyDescent="0.25">
      <c r="B51" s="35" t="s">
        <v>40</v>
      </c>
      <c r="C51" s="36"/>
      <c r="D51" s="36"/>
      <c r="E51" s="36"/>
      <c r="F51" s="36"/>
      <c r="G51" s="36"/>
      <c r="H51" s="37"/>
    </row>
    <row r="52" spans="1:9" x14ac:dyDescent="0.25">
      <c r="B52" s="4">
        <v>27</v>
      </c>
      <c r="C52" s="7" t="s">
        <v>41</v>
      </c>
      <c r="D52" s="4">
        <v>1</v>
      </c>
      <c r="E52" s="4">
        <v>1</v>
      </c>
      <c r="F52" s="6">
        <v>15000000</v>
      </c>
      <c r="G52" s="6">
        <v>15000000</v>
      </c>
      <c r="H52" s="6">
        <v>15000000</v>
      </c>
    </row>
    <row r="53" spans="1:9" ht="22.5" x14ac:dyDescent="0.25">
      <c r="B53" s="4">
        <v>28</v>
      </c>
      <c r="C53" s="5" t="s">
        <v>42</v>
      </c>
      <c r="D53" s="4">
        <v>1</v>
      </c>
      <c r="E53" s="4">
        <v>1</v>
      </c>
      <c r="F53" s="6">
        <v>35000000</v>
      </c>
      <c r="G53" s="6">
        <v>35000000</v>
      </c>
      <c r="H53" s="6">
        <v>35000000</v>
      </c>
    </row>
    <row r="54" spans="1:9" x14ac:dyDescent="0.25">
      <c r="B54" s="38" t="s">
        <v>17</v>
      </c>
      <c r="C54" s="38"/>
      <c r="D54" s="38"/>
      <c r="E54" s="38"/>
      <c r="F54" s="12">
        <v>50000000</v>
      </c>
      <c r="G54" s="12">
        <v>50000000</v>
      </c>
      <c r="H54" s="12">
        <v>50000000</v>
      </c>
    </row>
    <row r="55" spans="1:9" x14ac:dyDescent="0.25">
      <c r="B55" s="38" t="s">
        <v>43</v>
      </c>
      <c r="C55" s="38"/>
      <c r="D55" s="38"/>
      <c r="E55" s="38"/>
      <c r="F55" s="15">
        <v>50000000</v>
      </c>
      <c r="G55" s="15">
        <v>50000000</v>
      </c>
      <c r="H55" s="15">
        <v>50000000</v>
      </c>
    </row>
    <row r="56" spans="1:9" x14ac:dyDescent="0.25">
      <c r="B56" s="35" t="s">
        <v>44</v>
      </c>
      <c r="C56" s="36"/>
      <c r="D56" s="36"/>
      <c r="E56" s="37"/>
      <c r="F56" s="7"/>
      <c r="G56" s="7"/>
      <c r="H56" s="6">
        <f>H55+H49</f>
        <v>50000000</v>
      </c>
    </row>
    <row r="57" spans="1:9" x14ac:dyDescent="0.25">
      <c r="B57" s="35" t="s">
        <v>45</v>
      </c>
      <c r="C57" s="36"/>
      <c r="D57" s="36"/>
      <c r="E57" s="37"/>
      <c r="F57" s="4"/>
      <c r="G57" s="4"/>
      <c r="H57" s="8">
        <f>H56*0.19</f>
        <v>9500000</v>
      </c>
    </row>
    <row r="58" spans="1:9" x14ac:dyDescent="0.25">
      <c r="B58" s="35" t="s">
        <v>46</v>
      </c>
      <c r="C58" s="36"/>
      <c r="D58" s="36"/>
      <c r="E58" s="37"/>
      <c r="F58" s="7"/>
      <c r="G58" s="7"/>
      <c r="H58" s="6">
        <f>H56+H57</f>
        <v>59500000</v>
      </c>
    </row>
    <row r="60" spans="1:9" ht="15.75" customHeight="1" x14ac:dyDescent="0.25"/>
  </sheetData>
  <mergeCells count="23">
    <mergeCell ref="B56:E56"/>
    <mergeCell ref="B57:E57"/>
    <mergeCell ref="B58:E58"/>
    <mergeCell ref="B40:E40"/>
    <mergeCell ref="B6:H6"/>
    <mergeCell ref="B8:H8"/>
    <mergeCell ref="B16:E16"/>
    <mergeCell ref="B17:H17"/>
    <mergeCell ref="B22:E22"/>
    <mergeCell ref="B23:H23"/>
    <mergeCell ref="B51:H51"/>
    <mergeCell ref="B54:E54"/>
    <mergeCell ref="B55:E55"/>
    <mergeCell ref="B48:E48"/>
    <mergeCell ref="B2:H2"/>
    <mergeCell ref="B4:H4"/>
    <mergeCell ref="B42:H42"/>
    <mergeCell ref="B49:E49"/>
    <mergeCell ref="B27:E27"/>
    <mergeCell ref="B28:H28"/>
    <mergeCell ref="B33:E33"/>
    <mergeCell ref="B34:E34"/>
    <mergeCell ref="B36:H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workbookViewId="0">
      <selection activeCell="L31" sqref="L31"/>
    </sheetView>
  </sheetViews>
  <sheetFormatPr baseColWidth="10" defaultRowHeight="15" x14ac:dyDescent="0.25"/>
  <cols>
    <col min="1" max="1" width="3.85546875" customWidth="1"/>
    <col min="2" max="2" width="5.85546875" customWidth="1"/>
    <col min="3" max="3" width="11.5703125" customWidth="1"/>
    <col min="4" max="4" width="30.140625" customWidth="1"/>
    <col min="5" max="5" width="5.5703125" customWidth="1"/>
    <col min="6" max="6" width="5.7109375" customWidth="1"/>
    <col min="7" max="8" width="12.7109375" customWidth="1"/>
    <col min="9" max="9" width="13" customWidth="1"/>
  </cols>
  <sheetData>
    <row r="2" spans="1:11" x14ac:dyDescent="0.25">
      <c r="B2" s="33" t="s">
        <v>86</v>
      </c>
      <c r="C2" s="33"/>
      <c r="D2" s="33"/>
      <c r="E2" s="33"/>
      <c r="F2" s="33"/>
      <c r="G2" s="33"/>
      <c r="H2" s="33"/>
      <c r="I2" s="33"/>
    </row>
    <row r="4" spans="1:11" ht="39" customHeight="1" x14ac:dyDescent="0.25">
      <c r="B4" s="34" t="s">
        <v>99</v>
      </c>
      <c r="C4" s="34"/>
      <c r="D4" s="34"/>
      <c r="E4" s="34"/>
      <c r="F4" s="34"/>
      <c r="G4" s="34"/>
      <c r="H4" s="34"/>
      <c r="I4" s="34"/>
    </row>
    <row r="5" spans="1:11" ht="14.25" customHeight="1" x14ac:dyDescent="0.25">
      <c r="A5" s="9"/>
      <c r="B5" s="22"/>
      <c r="C5" s="22"/>
      <c r="D5" s="22"/>
      <c r="E5" s="22"/>
      <c r="F5" s="22"/>
      <c r="G5" s="22"/>
      <c r="H5" s="22"/>
      <c r="I5" s="22"/>
      <c r="J5" s="9"/>
      <c r="K5" s="9"/>
    </row>
    <row r="6" spans="1:11" x14ac:dyDescent="0.25">
      <c r="B6" s="3" t="s">
        <v>48</v>
      </c>
      <c r="C6" s="3" t="s">
        <v>49</v>
      </c>
      <c r="D6" s="3" t="s">
        <v>4</v>
      </c>
      <c r="E6" s="3" t="s">
        <v>1</v>
      </c>
      <c r="F6" s="3" t="s">
        <v>2</v>
      </c>
      <c r="G6" s="3" t="s">
        <v>97</v>
      </c>
      <c r="H6" s="3" t="s">
        <v>98</v>
      </c>
      <c r="I6" s="3" t="s">
        <v>51</v>
      </c>
    </row>
    <row r="7" spans="1:11" ht="15.75" customHeight="1" x14ac:dyDescent="0.25">
      <c r="B7" s="17">
        <v>1</v>
      </c>
      <c r="C7" s="17" t="s">
        <v>52</v>
      </c>
      <c r="D7" s="18" t="s">
        <v>67</v>
      </c>
      <c r="E7" s="17" t="s">
        <v>1</v>
      </c>
      <c r="F7" s="17">
        <v>2</v>
      </c>
      <c r="G7" s="19"/>
      <c r="H7" s="19"/>
      <c r="I7" s="19">
        <f>(G7+H7)*F7</f>
        <v>0</v>
      </c>
    </row>
    <row r="8" spans="1:11" ht="15.75" customHeight="1" x14ac:dyDescent="0.25">
      <c r="B8" s="17">
        <v>2</v>
      </c>
      <c r="C8" s="17" t="s">
        <v>52</v>
      </c>
      <c r="D8" s="18" t="s">
        <v>68</v>
      </c>
      <c r="E8" s="17" t="s">
        <v>1</v>
      </c>
      <c r="F8" s="17">
        <v>11</v>
      </c>
      <c r="G8" s="19"/>
      <c r="H8" s="19"/>
      <c r="I8" s="19">
        <f t="shared" ref="I8:I38" si="0">(G8+H8)*F8</f>
        <v>0</v>
      </c>
    </row>
    <row r="9" spans="1:11" x14ac:dyDescent="0.25">
      <c r="B9" s="17">
        <v>3</v>
      </c>
      <c r="C9" s="17" t="s">
        <v>52</v>
      </c>
      <c r="D9" s="18" t="s">
        <v>53</v>
      </c>
      <c r="E9" s="17" t="s">
        <v>1</v>
      </c>
      <c r="F9" s="17">
        <v>1</v>
      </c>
      <c r="G9" s="19"/>
      <c r="H9" s="19"/>
      <c r="I9" s="19">
        <f t="shared" si="0"/>
        <v>0</v>
      </c>
    </row>
    <row r="10" spans="1:11" x14ac:dyDescent="0.25">
      <c r="B10" s="17">
        <v>4</v>
      </c>
      <c r="C10" s="17" t="s">
        <v>52</v>
      </c>
      <c r="D10" s="5" t="s">
        <v>69</v>
      </c>
      <c r="E10" s="17" t="s">
        <v>1</v>
      </c>
      <c r="F10" s="17">
        <v>1</v>
      </c>
      <c r="G10" s="19"/>
      <c r="H10" s="19"/>
      <c r="I10" s="19">
        <f t="shared" si="0"/>
        <v>0</v>
      </c>
    </row>
    <row r="11" spans="1:11" ht="22.5" x14ac:dyDescent="0.25">
      <c r="B11" s="17">
        <v>5</v>
      </c>
      <c r="C11" s="17" t="s">
        <v>52</v>
      </c>
      <c r="D11" s="18" t="s">
        <v>87</v>
      </c>
      <c r="E11" s="17" t="s">
        <v>1</v>
      </c>
      <c r="F11" s="17">
        <v>2</v>
      </c>
      <c r="G11" s="19"/>
      <c r="H11" s="19"/>
      <c r="I11" s="19">
        <f t="shared" si="0"/>
        <v>0</v>
      </c>
    </row>
    <row r="12" spans="1:11" ht="22.5" x14ac:dyDescent="0.25">
      <c r="B12" s="17">
        <v>6</v>
      </c>
      <c r="C12" s="17" t="s">
        <v>52</v>
      </c>
      <c r="D12" s="18" t="s">
        <v>88</v>
      </c>
      <c r="E12" s="17" t="s">
        <v>1</v>
      </c>
      <c r="F12" s="17">
        <v>2</v>
      </c>
      <c r="G12" s="19"/>
      <c r="H12" s="19"/>
      <c r="I12" s="19">
        <f t="shared" si="0"/>
        <v>0</v>
      </c>
    </row>
    <row r="13" spans="1:11" ht="22.5" x14ac:dyDescent="0.25">
      <c r="B13" s="17">
        <v>7</v>
      </c>
      <c r="C13" s="17" t="s">
        <v>52</v>
      </c>
      <c r="D13" s="18" t="s">
        <v>54</v>
      </c>
      <c r="E13" s="17" t="s">
        <v>1</v>
      </c>
      <c r="F13" s="17">
        <v>1</v>
      </c>
      <c r="G13" s="19"/>
      <c r="H13" s="19"/>
      <c r="I13" s="19">
        <f t="shared" si="0"/>
        <v>0</v>
      </c>
    </row>
    <row r="14" spans="1:11" ht="22.5" x14ac:dyDescent="0.25">
      <c r="B14" s="17">
        <v>8</v>
      </c>
      <c r="C14" s="17" t="s">
        <v>52</v>
      </c>
      <c r="D14" s="18" t="s">
        <v>70</v>
      </c>
      <c r="E14" s="17" t="s">
        <v>1</v>
      </c>
      <c r="F14" s="17">
        <v>1</v>
      </c>
      <c r="G14" s="19"/>
      <c r="H14" s="19"/>
      <c r="I14" s="19">
        <f t="shared" si="0"/>
        <v>0</v>
      </c>
    </row>
    <row r="15" spans="1:11" ht="22.5" x14ac:dyDescent="0.25">
      <c r="B15" s="17">
        <v>9</v>
      </c>
      <c r="C15" s="17" t="s">
        <v>52</v>
      </c>
      <c r="D15" s="18" t="s">
        <v>71</v>
      </c>
      <c r="E15" s="17" t="s">
        <v>1</v>
      </c>
      <c r="F15" s="17">
        <v>1</v>
      </c>
      <c r="G15" s="19"/>
      <c r="H15" s="19"/>
      <c r="I15" s="19">
        <f t="shared" si="0"/>
        <v>0</v>
      </c>
    </row>
    <row r="16" spans="1:11" ht="22.5" x14ac:dyDescent="0.25">
      <c r="B16" s="17">
        <v>10</v>
      </c>
      <c r="C16" s="17" t="s">
        <v>52</v>
      </c>
      <c r="D16" s="18" t="s">
        <v>72</v>
      </c>
      <c r="E16" s="17" t="s">
        <v>1</v>
      </c>
      <c r="F16" s="17">
        <v>1</v>
      </c>
      <c r="G16" s="19"/>
      <c r="H16" s="19"/>
      <c r="I16" s="19">
        <f t="shared" si="0"/>
        <v>0</v>
      </c>
    </row>
    <row r="17" spans="2:9" ht="33.75" x14ac:dyDescent="0.25">
      <c r="B17" s="17">
        <v>11</v>
      </c>
      <c r="C17" s="17" t="s">
        <v>52</v>
      </c>
      <c r="D17" s="18" t="s">
        <v>73</v>
      </c>
      <c r="E17" s="17" t="s">
        <v>1</v>
      </c>
      <c r="F17" s="20">
        <v>1</v>
      </c>
      <c r="G17" s="19"/>
      <c r="H17" s="19"/>
      <c r="I17" s="19">
        <f t="shared" si="0"/>
        <v>0</v>
      </c>
    </row>
    <row r="18" spans="2:9" ht="33.75" x14ac:dyDescent="0.25">
      <c r="B18" s="17">
        <v>12</v>
      </c>
      <c r="C18" s="17" t="s">
        <v>52</v>
      </c>
      <c r="D18" s="18" t="s">
        <v>89</v>
      </c>
      <c r="E18" s="17" t="s">
        <v>1</v>
      </c>
      <c r="F18" s="17">
        <v>500</v>
      </c>
      <c r="G18" s="19"/>
      <c r="H18" s="19"/>
      <c r="I18" s="19">
        <f t="shared" si="0"/>
        <v>0</v>
      </c>
    </row>
    <row r="19" spans="2:9" ht="22.5" x14ac:dyDescent="0.25">
      <c r="B19" s="17">
        <v>13</v>
      </c>
      <c r="C19" s="17" t="s">
        <v>52</v>
      </c>
      <c r="D19" s="18" t="s">
        <v>90</v>
      </c>
      <c r="E19" s="17" t="s">
        <v>1</v>
      </c>
      <c r="F19" s="17">
        <v>10000</v>
      </c>
      <c r="G19" s="19"/>
      <c r="H19" s="19"/>
      <c r="I19" s="19">
        <f t="shared" si="0"/>
        <v>0</v>
      </c>
    </row>
    <row r="20" spans="2:9" x14ac:dyDescent="0.25">
      <c r="B20" s="17">
        <v>14</v>
      </c>
      <c r="C20" s="17" t="s">
        <v>85</v>
      </c>
      <c r="D20" s="5" t="s">
        <v>74</v>
      </c>
      <c r="E20" s="17" t="s">
        <v>55</v>
      </c>
      <c r="F20" s="17">
        <v>3</v>
      </c>
      <c r="G20" s="19"/>
      <c r="H20" s="19"/>
      <c r="I20" s="19">
        <f t="shared" si="0"/>
        <v>0</v>
      </c>
    </row>
    <row r="21" spans="2:9" x14ac:dyDescent="0.25">
      <c r="B21" s="17">
        <v>15</v>
      </c>
      <c r="C21" s="17" t="s">
        <v>85</v>
      </c>
      <c r="D21" s="5" t="s">
        <v>75</v>
      </c>
      <c r="E21" s="17" t="s">
        <v>55</v>
      </c>
      <c r="F21" s="17">
        <v>6</v>
      </c>
      <c r="G21" s="19"/>
      <c r="H21" s="19"/>
      <c r="I21" s="19">
        <f t="shared" si="0"/>
        <v>0</v>
      </c>
    </row>
    <row r="22" spans="2:9" ht="22.5" x14ac:dyDescent="0.25">
      <c r="B22" s="17">
        <v>16</v>
      </c>
      <c r="C22" s="17" t="s">
        <v>85</v>
      </c>
      <c r="D22" s="5" t="s">
        <v>76</v>
      </c>
      <c r="E22" s="17" t="s">
        <v>55</v>
      </c>
      <c r="F22" s="17">
        <v>2</v>
      </c>
      <c r="G22" s="19"/>
      <c r="H22" s="19"/>
      <c r="I22" s="19">
        <f t="shared" si="0"/>
        <v>0</v>
      </c>
    </row>
    <row r="23" spans="2:9" ht="22.5" x14ac:dyDescent="0.25">
      <c r="B23" s="17">
        <v>17</v>
      </c>
      <c r="C23" s="17" t="s">
        <v>85</v>
      </c>
      <c r="D23" s="5" t="s">
        <v>77</v>
      </c>
      <c r="E23" s="17" t="s">
        <v>55</v>
      </c>
      <c r="F23" s="17">
        <v>1</v>
      </c>
      <c r="G23" s="19"/>
      <c r="H23" s="19"/>
      <c r="I23" s="19">
        <f t="shared" si="0"/>
        <v>0</v>
      </c>
    </row>
    <row r="24" spans="2:9" ht="22.5" x14ac:dyDescent="0.25">
      <c r="B24" s="17">
        <v>18</v>
      </c>
      <c r="C24" s="17" t="s">
        <v>85</v>
      </c>
      <c r="D24" s="5" t="s">
        <v>78</v>
      </c>
      <c r="E24" s="17" t="s">
        <v>55</v>
      </c>
      <c r="F24" s="17">
        <v>2</v>
      </c>
      <c r="G24" s="19"/>
      <c r="H24" s="19"/>
      <c r="I24" s="19">
        <f t="shared" si="0"/>
        <v>0</v>
      </c>
    </row>
    <row r="25" spans="2:9" ht="22.5" x14ac:dyDescent="0.25">
      <c r="B25" s="17">
        <v>19</v>
      </c>
      <c r="C25" s="17" t="s">
        <v>85</v>
      </c>
      <c r="D25" s="5" t="s">
        <v>79</v>
      </c>
      <c r="E25" s="17" t="s">
        <v>55</v>
      </c>
      <c r="F25" s="17">
        <v>2</v>
      </c>
      <c r="G25" s="19"/>
      <c r="H25" s="19"/>
      <c r="I25" s="19">
        <f t="shared" si="0"/>
        <v>0</v>
      </c>
    </row>
    <row r="26" spans="2:9" ht="22.5" x14ac:dyDescent="0.25">
      <c r="B26" s="17">
        <v>21</v>
      </c>
      <c r="C26" s="17" t="s">
        <v>85</v>
      </c>
      <c r="D26" s="5" t="s">
        <v>91</v>
      </c>
      <c r="E26" s="17" t="s">
        <v>56</v>
      </c>
      <c r="F26" s="17">
        <v>1</v>
      </c>
      <c r="G26" s="19"/>
      <c r="H26" s="19"/>
      <c r="I26" s="19">
        <f t="shared" si="0"/>
        <v>0</v>
      </c>
    </row>
    <row r="27" spans="2:9" ht="37.5" customHeight="1" x14ac:dyDescent="0.25">
      <c r="B27" s="17">
        <v>22</v>
      </c>
      <c r="C27" s="17" t="s">
        <v>85</v>
      </c>
      <c r="D27" s="5" t="s">
        <v>80</v>
      </c>
      <c r="E27" s="17" t="s">
        <v>55</v>
      </c>
      <c r="F27" s="17">
        <v>1</v>
      </c>
      <c r="G27" s="19"/>
      <c r="H27" s="19"/>
      <c r="I27" s="19">
        <f t="shared" si="0"/>
        <v>0</v>
      </c>
    </row>
    <row r="28" spans="2:9" x14ac:dyDescent="0.25">
      <c r="B28" s="17">
        <v>23</v>
      </c>
      <c r="C28" s="17" t="s">
        <v>85</v>
      </c>
      <c r="D28" s="5" t="s">
        <v>81</v>
      </c>
      <c r="E28" s="17" t="s">
        <v>55</v>
      </c>
      <c r="F28" s="17">
        <v>1</v>
      </c>
      <c r="G28" s="19"/>
      <c r="H28" s="19"/>
      <c r="I28" s="19">
        <f t="shared" si="0"/>
        <v>0</v>
      </c>
    </row>
    <row r="29" spans="2:9" ht="22.5" x14ac:dyDescent="0.25">
      <c r="B29" s="17">
        <v>25</v>
      </c>
      <c r="C29" s="17" t="s">
        <v>57</v>
      </c>
      <c r="D29" s="18" t="s">
        <v>82</v>
      </c>
      <c r="E29" s="17" t="s">
        <v>1</v>
      </c>
      <c r="F29" s="17">
        <v>2</v>
      </c>
      <c r="G29" s="19"/>
      <c r="H29" s="19"/>
      <c r="I29" s="19">
        <f t="shared" si="0"/>
        <v>0</v>
      </c>
    </row>
    <row r="30" spans="2:9" x14ac:dyDescent="0.25">
      <c r="B30" s="17">
        <v>26</v>
      </c>
      <c r="C30" s="17" t="s">
        <v>57</v>
      </c>
      <c r="D30" s="18" t="s">
        <v>83</v>
      </c>
      <c r="E30" s="17" t="s">
        <v>1</v>
      </c>
      <c r="F30" s="17">
        <v>2</v>
      </c>
      <c r="G30" s="19"/>
      <c r="H30" s="19"/>
      <c r="I30" s="19">
        <f t="shared" si="0"/>
        <v>0</v>
      </c>
    </row>
    <row r="31" spans="2:9" ht="22.5" x14ac:dyDescent="0.25">
      <c r="B31" s="17">
        <v>29</v>
      </c>
      <c r="C31" s="17" t="s">
        <v>57</v>
      </c>
      <c r="D31" s="18" t="s">
        <v>84</v>
      </c>
      <c r="E31" s="17" t="s">
        <v>1</v>
      </c>
      <c r="F31" s="17">
        <v>1</v>
      </c>
      <c r="G31" s="19"/>
      <c r="H31" s="19"/>
      <c r="I31" s="19">
        <f t="shared" si="0"/>
        <v>0</v>
      </c>
    </row>
    <row r="32" spans="2:9" ht="22.5" x14ac:dyDescent="0.25">
      <c r="B32" s="17">
        <v>30</v>
      </c>
      <c r="C32" s="17" t="s">
        <v>57</v>
      </c>
      <c r="D32" s="18" t="s">
        <v>92</v>
      </c>
      <c r="E32" s="17" t="s">
        <v>1</v>
      </c>
      <c r="F32" s="17">
        <v>1</v>
      </c>
      <c r="G32" s="19"/>
      <c r="H32" s="19"/>
      <c r="I32" s="19">
        <f t="shared" si="0"/>
        <v>0</v>
      </c>
    </row>
    <row r="33" spans="2:9" x14ac:dyDescent="0.25">
      <c r="B33" s="17">
        <v>31</v>
      </c>
      <c r="C33" s="17" t="s">
        <v>57</v>
      </c>
      <c r="D33" s="18" t="s">
        <v>58</v>
      </c>
      <c r="E33" s="17" t="s">
        <v>59</v>
      </c>
      <c r="F33" s="17">
        <v>1</v>
      </c>
      <c r="G33" s="19"/>
      <c r="H33" s="19"/>
      <c r="I33" s="19">
        <f t="shared" si="0"/>
        <v>0</v>
      </c>
    </row>
    <row r="34" spans="2:9" ht="22.5" x14ac:dyDescent="0.25">
      <c r="B34" s="17">
        <v>34</v>
      </c>
      <c r="C34" s="17" t="s">
        <v>60</v>
      </c>
      <c r="D34" s="5" t="s">
        <v>84</v>
      </c>
      <c r="E34" s="17" t="s">
        <v>1</v>
      </c>
      <c r="F34" s="17">
        <v>1</v>
      </c>
      <c r="G34" s="19"/>
      <c r="H34" s="19"/>
      <c r="I34" s="19">
        <f t="shared" si="0"/>
        <v>0</v>
      </c>
    </row>
    <row r="35" spans="2:9" x14ac:dyDescent="0.25">
      <c r="B35" s="17">
        <v>35</v>
      </c>
      <c r="C35" s="17" t="s">
        <v>60</v>
      </c>
      <c r="D35" s="18" t="s">
        <v>83</v>
      </c>
      <c r="E35" s="17" t="s">
        <v>1</v>
      </c>
      <c r="F35" s="17">
        <v>1</v>
      </c>
      <c r="G35" s="19"/>
      <c r="H35" s="19"/>
      <c r="I35" s="19">
        <f t="shared" si="0"/>
        <v>0</v>
      </c>
    </row>
    <row r="36" spans="2:9" ht="18" customHeight="1" x14ac:dyDescent="0.25">
      <c r="B36" s="17">
        <v>36</v>
      </c>
      <c r="C36" s="17" t="s">
        <v>60</v>
      </c>
      <c r="D36" s="5" t="s">
        <v>58</v>
      </c>
      <c r="E36" s="17" t="s">
        <v>61</v>
      </c>
      <c r="F36" s="17">
        <v>1</v>
      </c>
      <c r="G36" s="19"/>
      <c r="H36" s="19"/>
      <c r="I36" s="19">
        <f t="shared" si="0"/>
        <v>0</v>
      </c>
    </row>
    <row r="37" spans="2:9" x14ac:dyDescent="0.25">
      <c r="B37" s="17">
        <v>37</v>
      </c>
      <c r="C37" s="17" t="s">
        <v>62</v>
      </c>
      <c r="D37" s="5" t="s">
        <v>63</v>
      </c>
      <c r="E37" s="17" t="s">
        <v>56</v>
      </c>
      <c r="F37" s="17">
        <v>1</v>
      </c>
      <c r="G37" s="19"/>
      <c r="H37" s="19"/>
      <c r="I37" s="19">
        <f t="shared" si="0"/>
        <v>0</v>
      </c>
    </row>
    <row r="38" spans="2:9" ht="22.5" x14ac:dyDescent="0.25">
      <c r="B38" s="20">
        <v>38</v>
      </c>
      <c r="C38" s="17" t="s">
        <v>62</v>
      </c>
      <c r="D38" s="5" t="s">
        <v>93</v>
      </c>
      <c r="E38" s="17" t="s">
        <v>1</v>
      </c>
      <c r="F38" s="17">
        <v>22</v>
      </c>
      <c r="G38" s="19"/>
      <c r="H38" s="19"/>
      <c r="I38" s="19">
        <f t="shared" si="0"/>
        <v>0</v>
      </c>
    </row>
    <row r="39" spans="2:9" ht="15" customHeight="1" x14ac:dyDescent="0.25">
      <c r="B39" s="39" t="s">
        <v>64</v>
      </c>
      <c r="C39" s="40"/>
      <c r="D39" s="40"/>
      <c r="E39" s="40"/>
      <c r="F39" s="40"/>
      <c r="G39" s="40"/>
      <c r="H39" s="41"/>
      <c r="I39" s="21">
        <f>SUM(I7:I38)</f>
        <v>0</v>
      </c>
    </row>
    <row r="40" spans="2:9" ht="15" customHeight="1" x14ac:dyDescent="0.25">
      <c r="B40" s="39" t="s">
        <v>66</v>
      </c>
      <c r="C40" s="40"/>
      <c r="D40" s="40"/>
      <c r="E40" s="40"/>
      <c r="F40" s="40"/>
      <c r="G40" s="40"/>
      <c r="H40" s="41"/>
      <c r="I40" s="21">
        <f>I39*0.19</f>
        <v>0</v>
      </c>
    </row>
    <row r="41" spans="2:9" ht="15" customHeight="1" x14ac:dyDescent="0.25">
      <c r="B41" s="39" t="s">
        <v>65</v>
      </c>
      <c r="C41" s="40"/>
      <c r="D41" s="40"/>
      <c r="E41" s="40"/>
      <c r="F41" s="40"/>
      <c r="G41" s="40"/>
      <c r="H41" s="41"/>
      <c r="I41" s="21">
        <f>I39+I40</f>
        <v>0</v>
      </c>
    </row>
  </sheetData>
  <mergeCells count="5">
    <mergeCell ref="B2:I2"/>
    <mergeCell ref="B4:I4"/>
    <mergeCell ref="B39:H39"/>
    <mergeCell ref="B40:H40"/>
    <mergeCell ref="B41:H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B4" sqref="B4:G4"/>
    </sheetView>
  </sheetViews>
  <sheetFormatPr baseColWidth="10" defaultRowHeight="15" x14ac:dyDescent="0.25"/>
  <cols>
    <col min="1" max="1" width="3.5703125" customWidth="1"/>
    <col min="2" max="2" width="5.28515625" style="16" customWidth="1"/>
    <col min="3" max="3" width="35.140625" customWidth="1"/>
    <col min="4" max="4" width="7.28515625" customWidth="1"/>
    <col min="6" max="7" width="12.28515625" bestFit="1" customWidth="1"/>
  </cols>
  <sheetData>
    <row r="2" spans="1:7" x14ac:dyDescent="0.25">
      <c r="B2" s="33" t="s">
        <v>86</v>
      </c>
      <c r="C2" s="33"/>
      <c r="D2" s="33"/>
      <c r="E2" s="33"/>
      <c r="F2" s="33"/>
      <c r="G2" s="33"/>
    </row>
    <row r="3" spans="1:7" x14ac:dyDescent="0.25">
      <c r="A3" s="9"/>
      <c r="B3" s="30"/>
      <c r="C3" s="30"/>
      <c r="D3" s="30"/>
      <c r="E3" s="30"/>
      <c r="F3" s="30"/>
      <c r="G3" s="30"/>
    </row>
    <row r="4" spans="1:7" ht="40.5" customHeight="1" x14ac:dyDescent="0.25">
      <c r="B4" s="34" t="s">
        <v>99</v>
      </c>
      <c r="C4" s="34"/>
      <c r="D4" s="34"/>
      <c r="E4" s="34"/>
      <c r="F4" s="34"/>
      <c r="G4" s="34"/>
    </row>
    <row r="6" spans="1:7" x14ac:dyDescent="0.25">
      <c r="B6" s="25" t="s">
        <v>48</v>
      </c>
      <c r="C6" s="23" t="s">
        <v>4</v>
      </c>
      <c r="D6" s="23" t="s">
        <v>1</v>
      </c>
      <c r="E6" s="23" t="s">
        <v>2</v>
      </c>
      <c r="F6" s="23" t="s">
        <v>50</v>
      </c>
      <c r="G6" s="23" t="s">
        <v>51</v>
      </c>
    </row>
    <row r="7" spans="1:7" x14ac:dyDescent="0.25">
      <c r="B7" s="26">
        <v>1</v>
      </c>
      <c r="C7" s="24" t="s">
        <v>94</v>
      </c>
      <c r="D7" s="26" t="s">
        <v>61</v>
      </c>
      <c r="E7" s="26">
        <v>1</v>
      </c>
      <c r="F7" s="27">
        <f>Mantenimiento!H58</f>
        <v>59500000</v>
      </c>
      <c r="G7" s="27">
        <f>F7*E7</f>
        <v>59500000</v>
      </c>
    </row>
    <row r="8" spans="1:7" ht="24.75" x14ac:dyDescent="0.25">
      <c r="B8" s="26">
        <v>2</v>
      </c>
      <c r="C8" s="29" t="s">
        <v>95</v>
      </c>
      <c r="D8" s="26" t="s">
        <v>61</v>
      </c>
      <c r="E8" s="26">
        <v>1</v>
      </c>
      <c r="F8" s="27">
        <f>Ampliación!I41</f>
        <v>0</v>
      </c>
      <c r="G8" s="27">
        <f>F8*E8</f>
        <v>0</v>
      </c>
    </row>
    <row r="9" spans="1:7" x14ac:dyDescent="0.25">
      <c r="B9" s="31"/>
      <c r="C9" s="42" t="s">
        <v>96</v>
      </c>
      <c r="D9" s="42"/>
      <c r="E9" s="42"/>
      <c r="F9" s="42"/>
      <c r="G9" s="28">
        <f>G7+G8</f>
        <v>59500000</v>
      </c>
    </row>
  </sheetData>
  <mergeCells count="3">
    <mergeCell ref="B2:G2"/>
    <mergeCell ref="C9:F9"/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Mantenimiento</vt:lpstr>
      <vt:lpstr>Ampliación</vt:lpstr>
      <vt:lpstr>Total Propuesta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USUARIO</cp:lastModifiedBy>
  <dcterms:created xsi:type="dcterms:W3CDTF">2017-01-11T19:03:34Z</dcterms:created>
  <dcterms:modified xsi:type="dcterms:W3CDTF">2017-09-20T03:49:04Z</dcterms:modified>
</cp:coreProperties>
</file>