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440" windowHeight="7995"/>
  </bookViews>
  <sheets>
    <sheet name="ANEXO 2 SAN PEDRO DE LOS MILAGR" sheetId="1" r:id="rId1"/>
  </sheets>
  <calcPr calcId="145621"/>
</workbook>
</file>

<file path=xl/calcChain.xml><?xml version="1.0" encoding="utf-8"?>
<calcChain xmlns="http://schemas.openxmlformats.org/spreadsheetml/2006/main">
  <c r="H88" i="1" l="1"/>
  <c r="H82" i="1"/>
  <c r="H81" i="1"/>
  <c r="H80" i="1"/>
  <c r="H79" i="1"/>
  <c r="H78" i="1"/>
  <c r="H77" i="1"/>
  <c r="H76" i="1"/>
  <c r="H75" i="1"/>
  <c r="H74" i="1"/>
  <c r="H73" i="1"/>
  <c r="H72" i="1"/>
  <c r="F67" i="1"/>
  <c r="H67" i="1"/>
  <c r="F66" i="1"/>
  <c r="H66" i="1"/>
  <c r="F65" i="1"/>
  <c r="H65" i="1"/>
  <c r="F64" i="1"/>
  <c r="H64" i="1"/>
  <c r="F57" i="1"/>
  <c r="F69" i="1"/>
  <c r="H69" i="1"/>
  <c r="F55" i="1"/>
  <c r="H55" i="1"/>
  <c r="F54" i="1"/>
  <c r="H54" i="1"/>
  <c r="F53" i="1"/>
  <c r="H53" i="1"/>
  <c r="H52" i="1"/>
  <c r="F51" i="1"/>
  <c r="H51" i="1"/>
  <c r="H50" i="1"/>
  <c r="F49" i="1"/>
  <c r="H49" i="1"/>
  <c r="H48" i="1"/>
  <c r="H47" i="1"/>
  <c r="H46" i="1"/>
  <c r="F45" i="1"/>
  <c r="H45" i="1"/>
  <c r="F44" i="1"/>
  <c r="H44" i="1"/>
  <c r="H43" i="1"/>
  <c r="H42" i="1"/>
  <c r="H41" i="1"/>
  <c r="H31" i="1"/>
  <c r="H30" i="1"/>
  <c r="H29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57" i="1"/>
  <c r="F58" i="1"/>
  <c r="H58" i="1"/>
  <c r="F68" i="1"/>
  <c r="H68" i="1"/>
  <c r="F62" i="1"/>
  <c r="H62" i="1"/>
  <c r="F70" i="1"/>
  <c r="H70" i="1"/>
  <c r="H32" i="1"/>
  <c r="H33" i="1"/>
  <c r="H34" i="1"/>
  <c r="F61" i="1"/>
  <c r="H61" i="1"/>
  <c r="F63" i="1"/>
  <c r="H63" i="1"/>
  <c r="H21" i="1"/>
  <c r="H22" i="1"/>
  <c r="H23" i="1"/>
  <c r="F59" i="1"/>
  <c r="F60" i="1"/>
  <c r="H60" i="1"/>
  <c r="H59" i="1"/>
  <c r="H83" i="1"/>
  <c r="H84" i="1"/>
  <c r="H85" i="1"/>
</calcChain>
</file>

<file path=xl/sharedStrings.xml><?xml version="1.0" encoding="utf-8"?>
<sst xmlns="http://schemas.openxmlformats.org/spreadsheetml/2006/main" count="197" uniqueCount="104">
  <si>
    <t>MANTENIMIENTO PREVENTIVO Y CORRECTIVO ELEMENTOS ACTUALES</t>
  </si>
  <si>
    <t>DESCRIPCIÓN</t>
  </si>
  <si>
    <t>MARCA</t>
  </si>
  <si>
    <t>REF</t>
  </si>
  <si>
    <t>Unid.</t>
  </si>
  <si>
    <t>Cantidad</t>
  </si>
  <si>
    <t>Valor U</t>
  </si>
  <si>
    <t>Valor T</t>
  </si>
  <si>
    <t>CAMARA AUTODOMO PARA EXTERIOR</t>
  </si>
  <si>
    <t>AXIS</t>
  </si>
  <si>
    <t>Q6032-E</t>
  </si>
  <si>
    <t>UN</t>
  </si>
  <si>
    <t>ACCESS POINT MULTIPUNTO</t>
  </si>
  <si>
    <t>MOTOROLA</t>
  </si>
  <si>
    <t>CANOPY 5750AP</t>
  </si>
  <si>
    <t>ENLACE PUNTO A PUNTO</t>
  </si>
  <si>
    <t>PTP500</t>
  </si>
  <si>
    <t>SUSCRIPTORES MULTIPUNTO</t>
  </si>
  <si>
    <t>CANOPY 5750SM</t>
  </si>
  <si>
    <t>CLUSTER MANAGER PARA CANOPY</t>
  </si>
  <si>
    <t>CMM Micro</t>
  </si>
  <si>
    <t>SOFTWARE DE ADMINISTRACION Y GESTION DE VIDEO</t>
  </si>
  <si>
    <t>ISS</t>
  </si>
  <si>
    <t>SECUROS</t>
  </si>
  <si>
    <t xml:space="preserve">SERVIDOR DE ADMINISTRACION Y GRABACION. </t>
  </si>
  <si>
    <t>DELL</t>
  </si>
  <si>
    <t>PRECISION R410</t>
  </si>
  <si>
    <t>SWITCH DE 24 PUERTOS</t>
  </si>
  <si>
    <t>3COM</t>
  </si>
  <si>
    <t xml:space="preserve"> 3CRBSG2093</t>
  </si>
  <si>
    <t>JOYSTIK PTZ</t>
  </si>
  <si>
    <t>T295</t>
  </si>
  <si>
    <t>MONITOR INDUSTRIAL DE 40"</t>
  </si>
  <si>
    <t>SAMSUNG</t>
  </si>
  <si>
    <t>FP400-2</t>
  </si>
  <si>
    <t>UPS ONLINE 1KVA</t>
  </si>
  <si>
    <t>APC</t>
  </si>
  <si>
    <t xml:space="preserve"> SUA1000RM2U</t>
  </si>
  <si>
    <t>UPS ONLINE 1.5KVA RACK</t>
  </si>
  <si>
    <t xml:space="preserve">SISTEMA DE PROTECCION DE VIDEO, DATOS IP, RF Y PROTECCION DE LOS EQUIPOS EN CADA UNA DE LAS UBICACIONES. </t>
  </si>
  <si>
    <t>DITEK</t>
  </si>
  <si>
    <t>DTK-MRJPOE, DTK-PVPIPDTK-1F , DTK-VSPNH.</t>
  </si>
  <si>
    <t>Gl</t>
  </si>
  <si>
    <t>RACK CERRADO DE 1MT</t>
  </si>
  <si>
    <t>QUEST</t>
  </si>
  <si>
    <t>GF2485</t>
  </si>
  <si>
    <t>GABINETE METALICO EN POSTE</t>
  </si>
  <si>
    <t>N/A</t>
  </si>
  <si>
    <t>TORRE AUTOSOPORTADA DE 15M</t>
  </si>
  <si>
    <t>TRASLADO DE EQUIPOS COMANDO DE POLICIA A NUEVO CENTRO DE MONITOREO ALCALDIA (SERVIDOR Y UPS).</t>
  </si>
  <si>
    <t>ARREGLO DE CERRAMIENTO EN MALLA ESLABONADA, PUERTA Y CONCERTINA.</t>
  </si>
  <si>
    <t>GL</t>
  </si>
  <si>
    <t>SUBTOTAL</t>
  </si>
  <si>
    <t>IVA</t>
  </si>
  <si>
    <t>TOTAL</t>
  </si>
  <si>
    <t>BOLSA DE REPUESTOS</t>
  </si>
  <si>
    <t>AMPLIACION SISTEMA CCTV</t>
  </si>
  <si>
    <t>EQUIPOS</t>
  </si>
  <si>
    <t>UND</t>
  </si>
  <si>
    <t>LICENCIA PARA CAMARA COMPATIBLE CON  SOFTWARE DE ADMINISTRACION Y GRABACION ACTUAL</t>
  </si>
  <si>
    <t>PC CLIENTE PARA COMANDO POLICIA</t>
  </si>
  <si>
    <t>LICENCIA DE SOFTWARE PARA CLIENTE REMOTO</t>
  </si>
  <si>
    <t>DISCO DURO DE 2TB PARA AMPLIACION DE ALMACENAMIENTO COMPATIBLES CON SERVIDOR DELL PRECISION R410</t>
  </si>
  <si>
    <t>TRANSFORMADOR DE AISLAMIENTO</t>
  </si>
  <si>
    <t>MONITOR INDUSTRIAL LCD DE 55", INCLUYE SOPORTE</t>
  </si>
  <si>
    <t>PROTECCION DE DATOS</t>
  </si>
  <si>
    <t>PROTECCION DE POTENCIA</t>
  </si>
  <si>
    <t>GABIENTE TIPO INTEMPERIE PARA ALOJAR EQUIPOS EN POSTE</t>
  </si>
  <si>
    <t>INFRAESTRUCTURA</t>
  </si>
  <si>
    <t>POSTERIA DE CONCRETO 16 MT</t>
  </si>
  <si>
    <t>DUCTERIA PARA POSTE</t>
  </si>
  <si>
    <t>MASTIL PARA RADIO</t>
  </si>
  <si>
    <t>BRAZO PARA CAMARA DE MINIMO 2MT</t>
  </si>
  <si>
    <t>CORONAS ANTIESCALATORIAS</t>
  </si>
  <si>
    <t>SISTEMA DE PUESTA A TIERRA</t>
  </si>
  <si>
    <t>CAJA DE ENERGIA 50x50 NORMA EPM</t>
  </si>
  <si>
    <t>CABLE UTP 5E EXTERIOR</t>
  </si>
  <si>
    <t>ML</t>
  </si>
  <si>
    <t>CABLE UTP 6A INTERIOR</t>
  </si>
  <si>
    <t>ALAMBRE TRIPLEX</t>
  </si>
  <si>
    <t>CABLE ENCAUCHETADO</t>
  </si>
  <si>
    <t>AVISOS DE PELIGRO ALTO VOLTAJE EN ACRILICO</t>
  </si>
  <si>
    <t>AISLADORES ELECTRICOS</t>
  </si>
  <si>
    <t>REMOCION DE TIERRA</t>
  </si>
  <si>
    <t>M3</t>
  </si>
  <si>
    <t>ADECUACIONES NUEVO CENTRO DE MONITOREO</t>
  </si>
  <si>
    <t>AIRE ACONDICIONADO 12000BTU</t>
  </si>
  <si>
    <t>RACK CERRADO DE 2.10MT</t>
  </si>
  <si>
    <t>CANALETA 100x40 CON DIVISIONY TAPA, COLOR BLANCO</t>
  </si>
  <si>
    <t>CANALETA 20x12 CON TAPA COLOR BLANCO</t>
  </si>
  <si>
    <t>MASTIL DE 3" X 6MT</t>
  </si>
  <si>
    <t>CANALETA DE PISO, INCLUYE ACCESORIOS.</t>
  </si>
  <si>
    <t>TABLERO ELECTRICO REGULADO, DE MINIMO 5 BREAKER. INCLUYE TODO LO NECESARIO PARA SU OPERACIÓN.</t>
  </si>
  <si>
    <t>PROTECCIÓN DPS</t>
  </si>
  <si>
    <t>MUEBLE DE MONITOREO, MEDIALUNA, PARA DOS PUESTOS DE MONITOREO DE CÁMARAS, LONGITUD TOTAL DE 4 METROS, 2 GABINETES PARA ALOJAR EQUIPOS, SUPERFICIE EN MICARTA, SIMILAR A MESAS DE MONITOREO DEL SIES-M. 1 TOMA DOBLE REGULADO, Y 1 TOMA NO REGULADOS POR PUESTOS. SILLAS ERGONOMICAS DE TRABAJO PESADO.  UN TOMA DE VOZ Y DATOS POR PUESTO. TOMAS Y CABLEDO QUE NO SEA A LA VISTA.</t>
  </si>
  <si>
    <t>TOMA DOBLE, 3 POLOS (F-N-T) REGULADOS COLOR NARANJA CON MARCACIÓN.</t>
  </si>
  <si>
    <t>TOMA DOBLE NORMAL,3 POLOS (F-N-T) COLOR BLANCO CON MARCACIÓN.</t>
  </si>
  <si>
    <t>SUSCRIPTOR MULTIPUNTO</t>
  </si>
  <si>
    <t>TOTAL PROPUESTA</t>
  </si>
  <si>
    <t xml:space="preserve">ENLACE PUNTO A PUNTO DE MINIMO 125MBPS </t>
  </si>
  <si>
    <t>A</t>
  </si>
  <si>
    <t>B</t>
  </si>
  <si>
    <t>C</t>
  </si>
  <si>
    <t>UPS ONLINE 3KVA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</si>
</sst>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  <numFmt numFmtId="165" formatCode="_-* #,##0.00\ _€_-;\-* #,##0.00\ _€_-;_-* &quot;-&quot;??\ _€_-;_-@_-"/>
    <numFmt numFmtId="166" formatCode="_(&quot;$&quot;* #,##0.00_);_(&quot;$&quot;* \(#,##0.00\);_(&quot;$&quot;* &quot;-&quot;??_);_(@_)"/>
    <numFmt numFmtId="167" formatCode="[$USD]\ #,##0.00;\([$USD]\ #,##0.00\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14"/>
      <name val="Calibri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61">
    <xf numFmtId="0" fontId="0" fillId="0" borderId="0"/>
    <xf numFmtId="44" fontId="1" fillId="0" borderId="0" applyFon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10" fillId="13" borderId="0" applyNumberFormat="0" applyBorder="0" applyAlignment="0" applyProtection="0"/>
    <xf numFmtId="0" fontId="11" fillId="5" borderId="5" applyNumberFormat="0" applyAlignment="0" applyProtection="0"/>
    <xf numFmtId="0" fontId="12" fillId="14" borderId="6" applyNumberFormat="0" applyAlignment="0" applyProtection="0"/>
    <xf numFmtId="0" fontId="13" fillId="0" borderId="7" applyNumberFormat="0" applyFill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7" borderId="0" applyNumberFormat="0" applyBorder="0" applyAlignment="0" applyProtection="0"/>
    <xf numFmtId="0" fontId="9" fillId="16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14" fillId="6" borderId="5" applyNumberFormat="0" applyAlignment="0" applyProtection="0"/>
    <xf numFmtId="0" fontId="15" fillId="17" borderId="0" applyNumberFormat="0" applyBorder="0" applyAlignment="0" applyProtection="0"/>
    <xf numFmtId="165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18" borderId="0" applyNumberFormat="0" applyBorder="0" applyAlignment="0" applyProtection="0"/>
    <xf numFmtId="0" fontId="16" fillId="0" borderId="0"/>
    <xf numFmtId="0" fontId="8" fillId="0" borderId="0"/>
    <xf numFmtId="0" fontId="16" fillId="0" borderId="0"/>
    <xf numFmtId="0" fontId="16" fillId="0" borderId="0"/>
    <xf numFmtId="0" fontId="8" fillId="0" borderId="0"/>
    <xf numFmtId="0" fontId="17" fillId="0" borderId="0"/>
    <xf numFmtId="167" fontId="16" fillId="0" borderId="0"/>
    <xf numFmtId="0" fontId="8" fillId="19" borderId="8" applyNumberFormat="0" applyFont="0" applyAlignment="0" applyProtection="0"/>
    <xf numFmtId="0" fontId="8" fillId="19" borderId="8" applyNumberFormat="0" applyFont="0" applyAlignment="0" applyProtection="0"/>
    <xf numFmtId="0" fontId="19" fillId="5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</cellStyleXfs>
  <cellXfs count="38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164" fontId="3" fillId="0" borderId="1" xfId="1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64" fontId="0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wrapText="1"/>
    </xf>
    <xf numFmtId="0" fontId="7" fillId="0" borderId="1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 wrapText="1"/>
    </xf>
    <xf numFmtId="164" fontId="23" fillId="0" borderId="1" xfId="0" applyNumberFormat="1" applyFont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61">
    <cellStyle name="20% - Énfasis1 2" xfId="2"/>
    <cellStyle name="20% - Énfasis1 2 2" xfId="3"/>
    <cellStyle name="20% - Énfasis2 2" xfId="4"/>
    <cellStyle name="20% - Énfasis2 2 2" xfId="5"/>
    <cellStyle name="20% - Énfasis3 2" xfId="6"/>
    <cellStyle name="20% - Énfasis3 2 2" xfId="7"/>
    <cellStyle name="20% - Énfasis4 2" xfId="8"/>
    <cellStyle name="20% - Énfasis4 2 2" xfId="9"/>
    <cellStyle name="20% - Énfasis5 2" xfId="10"/>
    <cellStyle name="20% - Énfasis5 2 2" xfId="11"/>
    <cellStyle name="20% - Énfasis6 2" xfId="12"/>
    <cellStyle name="20% - Énfasis6 2 2" xfId="13"/>
    <cellStyle name="40% - Énfasis1 2" xfId="14"/>
    <cellStyle name="40% - Énfasis1 2 2" xfId="15"/>
    <cellStyle name="40% - Énfasis2 2" xfId="16"/>
    <cellStyle name="40% - Énfasis2 2 2" xfId="17"/>
    <cellStyle name="40% - Énfasis3 2" xfId="18"/>
    <cellStyle name="40% - Énfasis3 2 2" xfId="19"/>
    <cellStyle name="40% - Énfasis4 2" xfId="20"/>
    <cellStyle name="40% - Énfasis4 2 2" xfId="21"/>
    <cellStyle name="40% - Énfasis5 2" xfId="22"/>
    <cellStyle name="40% - Énfasis5 2 2" xfId="23"/>
    <cellStyle name="40% - Énfasis6 2" xfId="24"/>
    <cellStyle name="40% - Énfasis6 2 2" xfId="25"/>
    <cellStyle name="60% - Énfasis1 2" xfId="26"/>
    <cellStyle name="60% - Énfasis2 2" xfId="27"/>
    <cellStyle name="60% - Énfasis3 2" xfId="28"/>
    <cellStyle name="60% - Énfasis4 2" xfId="29"/>
    <cellStyle name="60% - Énfasis5 2" xfId="30"/>
    <cellStyle name="60% - Énfasis6 2" xfId="31"/>
    <cellStyle name="Buena 2" xfId="32"/>
    <cellStyle name="Cálculo 2" xfId="33"/>
    <cellStyle name="Celda de comprobación 2" xfId="34"/>
    <cellStyle name="Celda vinculada 2" xfId="35"/>
    <cellStyle name="Énfasis1 2" xfId="36"/>
    <cellStyle name="Énfasis2 2" xfId="37"/>
    <cellStyle name="Énfasis3 2" xfId="38"/>
    <cellStyle name="Énfasis4 2" xfId="39"/>
    <cellStyle name="Énfasis5 2" xfId="40"/>
    <cellStyle name="Énfasis6 2" xfId="41"/>
    <cellStyle name="Entrada 2" xfId="42"/>
    <cellStyle name="Incorrecto 2" xfId="43"/>
    <cellStyle name="Millares 9" xfId="44"/>
    <cellStyle name="Moneda" xfId="1" builtinId="4"/>
    <cellStyle name="Moneda 2" xfId="45"/>
    <cellStyle name="Moneda 3" xfId="46"/>
    <cellStyle name="Neutral 2" xfId="47"/>
    <cellStyle name="Normal" xfId="0" builtinId="0"/>
    <cellStyle name="Normal 2" xfId="48"/>
    <cellStyle name="Normal 2 2" xfId="49"/>
    <cellStyle name="Normal 2 2 10 2" xfId="50"/>
    <cellStyle name="Normal 2 2 3" xfId="51"/>
    <cellStyle name="Normal 2_Costos y utilidad" xfId="52"/>
    <cellStyle name="Normal 3" xfId="53"/>
    <cellStyle name="Normal 4 6" xfId="54"/>
    <cellStyle name="Notas 2" xfId="55"/>
    <cellStyle name="Notas 2 2" xfId="56"/>
    <cellStyle name="Salida 2" xfId="57"/>
    <cellStyle name="Texto de advertencia 2" xfId="58"/>
    <cellStyle name="Texto explicativo 2" xfId="59"/>
    <cellStyle name="Total 2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88"/>
  <sheetViews>
    <sheetView tabSelected="1" topLeftCell="A52" workbookViewId="0">
      <selection activeCell="B53" sqref="B53"/>
    </sheetView>
  </sheetViews>
  <sheetFormatPr baseColWidth="10" defaultRowHeight="15" x14ac:dyDescent="0.25"/>
  <cols>
    <col min="1" max="1" width="5.42578125" bestFit="1" customWidth="1"/>
    <col min="2" max="2" width="66.42578125" customWidth="1"/>
    <col min="3" max="3" width="10.5703125" bestFit="1" customWidth="1"/>
    <col min="4" max="4" width="23.7109375" bestFit="1" customWidth="1"/>
    <col min="5" max="5" width="5.140625" bestFit="1" customWidth="1"/>
    <col min="6" max="6" width="8.28515625" customWidth="1"/>
    <col min="7" max="7" width="14.28515625" customWidth="1"/>
    <col min="8" max="8" width="15.5703125" bestFit="1" customWidth="1"/>
  </cols>
  <sheetData>
    <row r="1" spans="1:8" ht="15.75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</row>
    <row r="2" spans="1:8" x14ac:dyDescent="0.25">
      <c r="A2" s="1" t="s">
        <v>100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1" t="s">
        <v>7</v>
      </c>
    </row>
    <row r="3" spans="1:8" x14ac:dyDescent="0.25">
      <c r="A3" s="3">
        <v>1</v>
      </c>
      <c r="B3" s="4" t="s">
        <v>8</v>
      </c>
      <c r="C3" s="3" t="s">
        <v>9</v>
      </c>
      <c r="D3" s="3" t="s">
        <v>10</v>
      </c>
      <c r="E3" s="3" t="s">
        <v>11</v>
      </c>
      <c r="F3" s="3">
        <v>6</v>
      </c>
      <c r="G3" s="5"/>
      <c r="H3" s="5">
        <f>+G3*F3</f>
        <v>0</v>
      </c>
    </row>
    <row r="4" spans="1:8" x14ac:dyDescent="0.25">
      <c r="A4" s="3">
        <v>2</v>
      </c>
      <c r="B4" s="4" t="s">
        <v>12</v>
      </c>
      <c r="C4" s="3" t="s">
        <v>13</v>
      </c>
      <c r="D4" s="3" t="s">
        <v>14</v>
      </c>
      <c r="E4" s="3" t="s">
        <v>11</v>
      </c>
      <c r="F4" s="3">
        <v>4</v>
      </c>
      <c r="G4" s="5"/>
      <c r="H4" s="5">
        <f t="shared" ref="H4:H20" si="0">+G4*F4</f>
        <v>0</v>
      </c>
    </row>
    <row r="5" spans="1:8" x14ac:dyDescent="0.25">
      <c r="A5" s="3">
        <v>3</v>
      </c>
      <c r="B5" s="4" t="s">
        <v>15</v>
      </c>
      <c r="C5" s="3" t="s">
        <v>13</v>
      </c>
      <c r="D5" s="3" t="s">
        <v>16</v>
      </c>
      <c r="E5" s="3" t="s">
        <v>11</v>
      </c>
      <c r="F5" s="3">
        <v>1</v>
      </c>
      <c r="G5" s="5"/>
      <c r="H5" s="5">
        <f t="shared" si="0"/>
        <v>0</v>
      </c>
    </row>
    <row r="6" spans="1:8" x14ac:dyDescent="0.25">
      <c r="A6" s="3">
        <v>4</v>
      </c>
      <c r="B6" s="4" t="s">
        <v>17</v>
      </c>
      <c r="C6" s="3" t="s">
        <v>13</v>
      </c>
      <c r="D6" s="3" t="s">
        <v>18</v>
      </c>
      <c r="E6" s="3" t="s">
        <v>11</v>
      </c>
      <c r="F6" s="3">
        <v>6</v>
      </c>
      <c r="G6" s="5"/>
      <c r="H6" s="5">
        <f t="shared" si="0"/>
        <v>0</v>
      </c>
    </row>
    <row r="7" spans="1:8" x14ac:dyDescent="0.25">
      <c r="A7" s="3">
        <v>5</v>
      </c>
      <c r="B7" s="4" t="s">
        <v>19</v>
      </c>
      <c r="C7" s="3" t="s">
        <v>13</v>
      </c>
      <c r="D7" s="3" t="s">
        <v>20</v>
      </c>
      <c r="E7" s="3" t="s">
        <v>11</v>
      </c>
      <c r="F7" s="3">
        <v>1</v>
      </c>
      <c r="G7" s="5"/>
      <c r="H7" s="5">
        <f t="shared" si="0"/>
        <v>0</v>
      </c>
    </row>
    <row r="8" spans="1:8" x14ac:dyDescent="0.25">
      <c r="A8" s="3">
        <v>6</v>
      </c>
      <c r="B8" s="4" t="s">
        <v>21</v>
      </c>
      <c r="C8" s="3" t="s">
        <v>22</v>
      </c>
      <c r="D8" s="3" t="s">
        <v>23</v>
      </c>
      <c r="E8" s="3" t="s">
        <v>11</v>
      </c>
      <c r="F8" s="3">
        <v>1</v>
      </c>
      <c r="G8" s="5"/>
      <c r="H8" s="5">
        <f t="shared" si="0"/>
        <v>0</v>
      </c>
    </row>
    <row r="9" spans="1:8" x14ac:dyDescent="0.25">
      <c r="A9" s="3">
        <v>7</v>
      </c>
      <c r="B9" s="4" t="s">
        <v>24</v>
      </c>
      <c r="C9" s="3" t="s">
        <v>25</v>
      </c>
      <c r="D9" s="3" t="s">
        <v>26</v>
      </c>
      <c r="E9" s="3" t="s">
        <v>11</v>
      </c>
      <c r="F9" s="3">
        <v>1</v>
      </c>
      <c r="G9" s="5"/>
      <c r="H9" s="5">
        <f t="shared" si="0"/>
        <v>0</v>
      </c>
    </row>
    <row r="10" spans="1:8" x14ac:dyDescent="0.25">
      <c r="A10" s="3">
        <v>8</v>
      </c>
      <c r="B10" s="4" t="s">
        <v>27</v>
      </c>
      <c r="C10" s="3" t="s">
        <v>28</v>
      </c>
      <c r="D10" s="3" t="s">
        <v>29</v>
      </c>
      <c r="E10" s="3" t="s">
        <v>11</v>
      </c>
      <c r="F10" s="3">
        <v>1</v>
      </c>
      <c r="G10" s="5"/>
      <c r="H10" s="5">
        <f t="shared" si="0"/>
        <v>0</v>
      </c>
    </row>
    <row r="11" spans="1:8" x14ac:dyDescent="0.25">
      <c r="A11" s="3">
        <v>9</v>
      </c>
      <c r="B11" s="4" t="s">
        <v>30</v>
      </c>
      <c r="C11" s="3" t="s">
        <v>9</v>
      </c>
      <c r="D11" s="3" t="s">
        <v>31</v>
      </c>
      <c r="E11" s="3" t="s">
        <v>11</v>
      </c>
      <c r="F11" s="3">
        <v>1</v>
      </c>
      <c r="G11" s="5"/>
      <c r="H11" s="5">
        <f t="shared" si="0"/>
        <v>0</v>
      </c>
    </row>
    <row r="12" spans="1:8" x14ac:dyDescent="0.25">
      <c r="A12" s="3">
        <v>10</v>
      </c>
      <c r="B12" s="4" t="s">
        <v>32</v>
      </c>
      <c r="C12" s="3" t="s">
        <v>33</v>
      </c>
      <c r="D12" s="3" t="s">
        <v>34</v>
      </c>
      <c r="E12" s="3" t="s">
        <v>11</v>
      </c>
      <c r="F12" s="3">
        <v>1</v>
      </c>
      <c r="G12" s="5"/>
      <c r="H12" s="5">
        <f t="shared" si="0"/>
        <v>0</v>
      </c>
    </row>
    <row r="13" spans="1:8" x14ac:dyDescent="0.25">
      <c r="A13" s="3">
        <v>11</v>
      </c>
      <c r="B13" s="4" t="s">
        <v>35</v>
      </c>
      <c r="C13" s="3" t="s">
        <v>36</v>
      </c>
      <c r="D13" s="3" t="s">
        <v>37</v>
      </c>
      <c r="E13" s="3" t="s">
        <v>11</v>
      </c>
      <c r="F13" s="3">
        <v>6</v>
      </c>
      <c r="G13" s="5"/>
      <c r="H13" s="5">
        <f t="shared" si="0"/>
        <v>0</v>
      </c>
    </row>
    <row r="14" spans="1:8" x14ac:dyDescent="0.25">
      <c r="A14" s="3">
        <v>12</v>
      </c>
      <c r="B14" s="6" t="s">
        <v>38</v>
      </c>
      <c r="C14" s="3" t="s">
        <v>36</v>
      </c>
      <c r="D14" s="3"/>
      <c r="E14" s="3" t="s">
        <v>11</v>
      </c>
      <c r="F14" s="3">
        <v>1</v>
      </c>
      <c r="G14" s="5"/>
      <c r="H14" s="5">
        <f t="shared" si="0"/>
        <v>0</v>
      </c>
    </row>
    <row r="15" spans="1:8" ht="25.5" x14ac:dyDescent="0.25">
      <c r="A15" s="3">
        <v>13</v>
      </c>
      <c r="B15" s="4" t="s">
        <v>39</v>
      </c>
      <c r="C15" s="3" t="s">
        <v>40</v>
      </c>
      <c r="D15" s="3" t="s">
        <v>41</v>
      </c>
      <c r="E15" s="3" t="s">
        <v>42</v>
      </c>
      <c r="F15" s="3">
        <v>1</v>
      </c>
      <c r="G15" s="5"/>
      <c r="H15" s="5">
        <f t="shared" si="0"/>
        <v>0</v>
      </c>
    </row>
    <row r="16" spans="1:8" x14ac:dyDescent="0.25">
      <c r="A16" s="3">
        <v>14</v>
      </c>
      <c r="B16" s="4" t="s">
        <v>43</v>
      </c>
      <c r="C16" s="3" t="s">
        <v>44</v>
      </c>
      <c r="D16" s="3" t="s">
        <v>45</v>
      </c>
      <c r="E16" s="3" t="s">
        <v>11</v>
      </c>
      <c r="F16" s="3">
        <v>1</v>
      </c>
      <c r="G16" s="5"/>
      <c r="H16" s="5">
        <f t="shared" si="0"/>
        <v>0</v>
      </c>
    </row>
    <row r="17" spans="1:8" x14ac:dyDescent="0.25">
      <c r="A17" s="3">
        <v>15</v>
      </c>
      <c r="B17" s="4" t="s">
        <v>46</v>
      </c>
      <c r="C17" s="3" t="s">
        <v>47</v>
      </c>
      <c r="D17" s="3" t="s">
        <v>47</v>
      </c>
      <c r="E17" s="3" t="s">
        <v>11</v>
      </c>
      <c r="F17" s="3">
        <v>6</v>
      </c>
      <c r="G17" s="5"/>
      <c r="H17" s="5">
        <f t="shared" si="0"/>
        <v>0</v>
      </c>
    </row>
    <row r="18" spans="1:8" x14ac:dyDescent="0.25">
      <c r="A18" s="3">
        <v>16</v>
      </c>
      <c r="B18" s="4" t="s">
        <v>48</v>
      </c>
      <c r="C18" s="3" t="s">
        <v>47</v>
      </c>
      <c r="D18" s="3" t="s">
        <v>47</v>
      </c>
      <c r="E18" s="3" t="s">
        <v>11</v>
      </c>
      <c r="F18" s="3">
        <v>1</v>
      </c>
      <c r="G18" s="5"/>
      <c r="H18" s="5">
        <f t="shared" si="0"/>
        <v>0</v>
      </c>
    </row>
    <row r="19" spans="1:8" ht="25.5" x14ac:dyDescent="0.25">
      <c r="A19" s="3">
        <v>17</v>
      </c>
      <c r="B19" s="4" t="s">
        <v>49</v>
      </c>
      <c r="C19" s="3" t="s">
        <v>47</v>
      </c>
      <c r="D19" s="3" t="s">
        <v>47</v>
      </c>
      <c r="E19" s="3" t="s">
        <v>42</v>
      </c>
      <c r="F19" s="3">
        <v>1</v>
      </c>
      <c r="G19" s="5"/>
      <c r="H19" s="5">
        <f t="shared" si="0"/>
        <v>0</v>
      </c>
    </row>
    <row r="20" spans="1:8" x14ac:dyDescent="0.25">
      <c r="A20" s="3">
        <v>18</v>
      </c>
      <c r="B20" s="4" t="s">
        <v>50</v>
      </c>
      <c r="C20" s="3" t="s">
        <v>47</v>
      </c>
      <c r="D20" s="3" t="s">
        <v>47</v>
      </c>
      <c r="E20" s="3" t="s">
        <v>51</v>
      </c>
      <c r="F20" s="3">
        <v>1</v>
      </c>
      <c r="G20" s="5"/>
      <c r="H20" s="5">
        <f t="shared" si="0"/>
        <v>0</v>
      </c>
    </row>
    <row r="21" spans="1:8" ht="15" customHeight="1" x14ac:dyDescent="0.25">
      <c r="A21" s="33" t="s">
        <v>52</v>
      </c>
      <c r="B21" s="33"/>
      <c r="C21" s="33"/>
      <c r="D21" s="33"/>
      <c r="E21" s="33"/>
      <c r="F21" s="33"/>
      <c r="G21" s="33"/>
      <c r="H21" s="8">
        <f>SUM(H3:H20)</f>
        <v>0</v>
      </c>
    </row>
    <row r="22" spans="1:8" x14ac:dyDescent="0.25">
      <c r="A22" s="33" t="s">
        <v>53</v>
      </c>
      <c r="B22" s="33"/>
      <c r="C22" s="33"/>
      <c r="D22" s="33"/>
      <c r="E22" s="33"/>
      <c r="F22" s="33"/>
      <c r="G22" s="33"/>
      <c r="H22" s="8">
        <f>+H21*0.16</f>
        <v>0</v>
      </c>
    </row>
    <row r="23" spans="1:8" ht="15" customHeight="1" x14ac:dyDescent="0.25">
      <c r="A23" s="33" t="s">
        <v>54</v>
      </c>
      <c r="B23" s="33"/>
      <c r="C23" s="33"/>
      <c r="D23" s="33"/>
      <c r="E23" s="33"/>
      <c r="F23" s="33"/>
      <c r="G23" s="33"/>
      <c r="H23" s="8">
        <f>+H22+H21</f>
        <v>0</v>
      </c>
    </row>
    <row r="24" spans="1:8" x14ac:dyDescent="0.25">
      <c r="A24" s="9"/>
      <c r="B24" s="9"/>
      <c r="C24" s="10"/>
      <c r="D24" s="10"/>
      <c r="E24" s="9"/>
      <c r="F24" s="9"/>
      <c r="G24" s="11"/>
      <c r="H24" s="10"/>
    </row>
    <row r="25" spans="1:8" x14ac:dyDescent="0.25">
      <c r="A25" s="9"/>
      <c r="B25" s="9"/>
      <c r="C25" s="10"/>
      <c r="D25" s="10"/>
      <c r="E25" s="9"/>
      <c r="F25" s="9"/>
      <c r="G25" s="11"/>
      <c r="H25" s="10"/>
    </row>
    <row r="26" spans="1:8" x14ac:dyDescent="0.25">
      <c r="A26" s="9"/>
      <c r="B26" s="9"/>
      <c r="C26" s="10"/>
      <c r="D26" s="10"/>
      <c r="E26" s="9"/>
      <c r="F26" s="9"/>
      <c r="G26" s="11"/>
      <c r="H26" s="10"/>
    </row>
    <row r="27" spans="1:8" ht="15.75" customHeight="1" x14ac:dyDescent="0.25">
      <c r="A27" s="32" t="s">
        <v>55</v>
      </c>
      <c r="B27" s="32"/>
      <c r="C27" s="32"/>
      <c r="D27" s="32"/>
      <c r="E27" s="32"/>
      <c r="F27" s="32"/>
      <c r="G27" s="32"/>
      <c r="H27" s="32"/>
    </row>
    <row r="28" spans="1:8" x14ac:dyDescent="0.25">
      <c r="A28" s="1" t="s">
        <v>101</v>
      </c>
      <c r="B28" s="1" t="s">
        <v>1</v>
      </c>
      <c r="C28" s="1" t="s">
        <v>2</v>
      </c>
      <c r="D28" s="1" t="s">
        <v>3</v>
      </c>
      <c r="E28" s="1" t="s">
        <v>4</v>
      </c>
      <c r="F28" s="1" t="s">
        <v>5</v>
      </c>
      <c r="G28" s="2" t="s">
        <v>6</v>
      </c>
      <c r="H28" s="1" t="s">
        <v>7</v>
      </c>
    </row>
    <row r="29" spans="1:8" x14ac:dyDescent="0.25">
      <c r="A29" s="3">
        <v>1</v>
      </c>
      <c r="B29" s="4" t="s">
        <v>8</v>
      </c>
      <c r="C29" s="3"/>
      <c r="D29" s="3"/>
      <c r="E29" s="3" t="s">
        <v>11</v>
      </c>
      <c r="F29" s="3">
        <v>1</v>
      </c>
      <c r="G29" s="5"/>
      <c r="H29" s="5">
        <f>+G29*F29</f>
        <v>0</v>
      </c>
    </row>
    <row r="30" spans="1:8" x14ac:dyDescent="0.25">
      <c r="A30" s="3">
        <v>2</v>
      </c>
      <c r="B30" s="4" t="s">
        <v>12</v>
      </c>
      <c r="C30" s="3"/>
      <c r="D30" s="3"/>
      <c r="E30" s="3" t="s">
        <v>11</v>
      </c>
      <c r="F30" s="3">
        <v>1</v>
      </c>
      <c r="G30" s="5"/>
      <c r="H30" s="5">
        <f t="shared" ref="H30:H31" si="1">+G30*F30</f>
        <v>0</v>
      </c>
    </row>
    <row r="31" spans="1:8" x14ac:dyDescent="0.25">
      <c r="A31" s="3">
        <v>3</v>
      </c>
      <c r="B31" s="4" t="s">
        <v>17</v>
      </c>
      <c r="C31" s="3"/>
      <c r="D31" s="3"/>
      <c r="E31" s="3" t="s">
        <v>11</v>
      </c>
      <c r="F31" s="3">
        <v>2</v>
      </c>
      <c r="G31" s="5"/>
      <c r="H31" s="5">
        <f t="shared" si="1"/>
        <v>0</v>
      </c>
    </row>
    <row r="32" spans="1:8" ht="15" customHeight="1" x14ac:dyDescent="0.25">
      <c r="A32" s="29" t="s">
        <v>52</v>
      </c>
      <c r="B32" s="30"/>
      <c r="C32" s="30"/>
      <c r="D32" s="30"/>
      <c r="E32" s="30"/>
      <c r="F32" s="30"/>
      <c r="G32" s="31"/>
      <c r="H32" s="8">
        <f>SUM(H29:H31)</f>
        <v>0</v>
      </c>
    </row>
    <row r="33" spans="1:8" x14ac:dyDescent="0.25">
      <c r="A33" s="29" t="s">
        <v>53</v>
      </c>
      <c r="B33" s="30"/>
      <c r="C33" s="30"/>
      <c r="D33" s="30"/>
      <c r="E33" s="30"/>
      <c r="F33" s="30"/>
      <c r="G33" s="31"/>
      <c r="H33" s="8">
        <f>+H32*0.16</f>
        <v>0</v>
      </c>
    </row>
    <row r="34" spans="1:8" ht="15" customHeight="1" x14ac:dyDescent="0.25">
      <c r="A34" s="29" t="s">
        <v>54</v>
      </c>
      <c r="B34" s="30"/>
      <c r="C34" s="30"/>
      <c r="D34" s="30"/>
      <c r="E34" s="30"/>
      <c r="F34" s="30"/>
      <c r="G34" s="31"/>
      <c r="H34" s="8">
        <f>+H33+H32</f>
        <v>0</v>
      </c>
    </row>
    <row r="35" spans="1:8" x14ac:dyDescent="0.25">
      <c r="A35" s="9"/>
      <c r="B35" s="9"/>
      <c r="C35" s="10"/>
      <c r="D35" s="10"/>
      <c r="E35" s="9"/>
      <c r="F35" s="9"/>
      <c r="G35" s="11"/>
      <c r="H35" s="10"/>
    </row>
    <row r="36" spans="1:8" x14ac:dyDescent="0.25">
      <c r="A36" s="9"/>
      <c r="B36" s="9"/>
      <c r="C36" s="10"/>
      <c r="D36" s="10"/>
      <c r="E36" s="9"/>
      <c r="F36" s="9"/>
      <c r="G36" s="11"/>
      <c r="H36" s="10"/>
    </row>
    <row r="37" spans="1:8" x14ac:dyDescent="0.25">
      <c r="A37" s="7"/>
      <c r="B37" s="7"/>
      <c r="C37" s="12"/>
      <c r="D37" s="12"/>
      <c r="E37" s="7"/>
      <c r="F37" s="7"/>
      <c r="G37" s="13"/>
      <c r="H37" s="7"/>
    </row>
    <row r="38" spans="1:8" ht="15" customHeight="1" x14ac:dyDescent="0.25">
      <c r="A38" s="27" t="s">
        <v>56</v>
      </c>
      <c r="B38" s="28"/>
      <c r="C38" s="28"/>
      <c r="D38" s="28"/>
      <c r="E38" s="28"/>
      <c r="F38" s="28"/>
      <c r="G38" s="28"/>
      <c r="H38" s="34"/>
    </row>
    <row r="39" spans="1:8" x14ac:dyDescent="0.25">
      <c r="A39" s="35" t="s">
        <v>57</v>
      </c>
      <c r="B39" s="36"/>
      <c r="C39" s="36"/>
      <c r="D39" s="36"/>
      <c r="E39" s="36"/>
      <c r="F39" s="36"/>
      <c r="G39" s="36"/>
      <c r="H39" s="37"/>
    </row>
    <row r="40" spans="1:8" x14ac:dyDescent="0.25">
      <c r="A40" s="1" t="s">
        <v>102</v>
      </c>
      <c r="B40" s="1" t="s">
        <v>1</v>
      </c>
      <c r="C40" s="1" t="s">
        <v>2</v>
      </c>
      <c r="D40" s="1" t="s">
        <v>3</v>
      </c>
      <c r="E40" s="1" t="s">
        <v>4</v>
      </c>
      <c r="F40" s="1" t="s">
        <v>5</v>
      </c>
      <c r="G40" s="2" t="s">
        <v>6</v>
      </c>
      <c r="H40" s="1" t="s">
        <v>7</v>
      </c>
    </row>
    <row r="41" spans="1:8" x14ac:dyDescent="0.25">
      <c r="A41" s="3">
        <v>1</v>
      </c>
      <c r="B41" s="4" t="s">
        <v>8</v>
      </c>
      <c r="C41" s="3"/>
      <c r="D41" s="3"/>
      <c r="E41" s="14" t="s">
        <v>58</v>
      </c>
      <c r="F41" s="3">
        <v>2</v>
      </c>
      <c r="G41" s="5"/>
      <c r="H41" s="5">
        <f>+G41*F41</f>
        <v>0</v>
      </c>
    </row>
    <row r="42" spans="1:8" x14ac:dyDescent="0.25">
      <c r="A42" s="3">
        <v>2</v>
      </c>
      <c r="B42" s="4" t="s">
        <v>12</v>
      </c>
      <c r="C42" s="3"/>
      <c r="D42" s="3"/>
      <c r="E42" s="14" t="s">
        <v>58</v>
      </c>
      <c r="F42" s="3">
        <v>1</v>
      </c>
      <c r="G42" s="5"/>
      <c r="H42" s="5">
        <f t="shared" ref="H42:H82" si="2">+G42*F42</f>
        <v>0</v>
      </c>
    </row>
    <row r="43" spans="1:8" x14ac:dyDescent="0.25">
      <c r="A43" s="3">
        <v>3</v>
      </c>
      <c r="B43" s="4" t="s">
        <v>99</v>
      </c>
      <c r="C43" s="3"/>
      <c r="D43" s="3"/>
      <c r="E43" s="14" t="s">
        <v>58</v>
      </c>
      <c r="F43" s="3">
        <v>1</v>
      </c>
      <c r="G43" s="5"/>
      <c r="H43" s="5">
        <f t="shared" si="2"/>
        <v>0</v>
      </c>
    </row>
    <row r="44" spans="1:8" x14ac:dyDescent="0.25">
      <c r="A44" s="3">
        <v>4</v>
      </c>
      <c r="B44" s="4" t="s">
        <v>97</v>
      </c>
      <c r="C44" s="3"/>
      <c r="D44" s="3"/>
      <c r="E44" s="14" t="s">
        <v>58</v>
      </c>
      <c r="F44" s="3">
        <f>+F41</f>
        <v>2</v>
      </c>
      <c r="G44" s="5"/>
      <c r="H44" s="5">
        <f t="shared" si="2"/>
        <v>0</v>
      </c>
    </row>
    <row r="45" spans="1:8" ht="25.5" x14ac:dyDescent="0.25">
      <c r="A45" s="3">
        <v>5</v>
      </c>
      <c r="B45" s="4" t="s">
        <v>59</v>
      </c>
      <c r="C45" s="3"/>
      <c r="D45" s="15"/>
      <c r="E45" s="14" t="s">
        <v>58</v>
      </c>
      <c r="F45" s="3">
        <f>+F41</f>
        <v>2</v>
      </c>
      <c r="G45" s="5"/>
      <c r="H45" s="5">
        <f t="shared" si="2"/>
        <v>0</v>
      </c>
    </row>
    <row r="46" spans="1:8" x14ac:dyDescent="0.25">
      <c r="A46" s="3">
        <v>6</v>
      </c>
      <c r="B46" s="4" t="s">
        <v>60</v>
      </c>
      <c r="C46" s="3"/>
      <c r="D46" s="3"/>
      <c r="E46" s="14" t="s">
        <v>58</v>
      </c>
      <c r="F46" s="3">
        <v>1</v>
      </c>
      <c r="G46" s="5"/>
      <c r="H46" s="5">
        <f t="shared" si="2"/>
        <v>0</v>
      </c>
    </row>
    <row r="47" spans="1:8" x14ac:dyDescent="0.25">
      <c r="A47" s="3">
        <v>7</v>
      </c>
      <c r="B47" s="4" t="s">
        <v>61</v>
      </c>
      <c r="C47" s="3"/>
      <c r="D47" s="15"/>
      <c r="E47" s="14" t="s">
        <v>58</v>
      </c>
      <c r="F47" s="3">
        <v>1</v>
      </c>
      <c r="G47" s="5"/>
      <c r="H47" s="5">
        <f t="shared" si="2"/>
        <v>0</v>
      </c>
    </row>
    <row r="48" spans="1:8" ht="25.5" x14ac:dyDescent="0.25">
      <c r="A48" s="3">
        <v>8</v>
      </c>
      <c r="B48" s="16" t="s">
        <v>62</v>
      </c>
      <c r="C48" s="17"/>
      <c r="D48" s="17"/>
      <c r="E48" s="18" t="s">
        <v>58</v>
      </c>
      <c r="F48" s="19">
        <v>2</v>
      </c>
      <c r="G48" s="5"/>
      <c r="H48" s="5">
        <f t="shared" si="2"/>
        <v>0</v>
      </c>
    </row>
    <row r="49" spans="1:8" x14ac:dyDescent="0.25">
      <c r="A49" s="3">
        <v>9</v>
      </c>
      <c r="B49" s="20" t="s">
        <v>63</v>
      </c>
      <c r="C49" s="17"/>
      <c r="D49" s="17"/>
      <c r="E49" s="19" t="s">
        <v>58</v>
      </c>
      <c r="F49" s="19">
        <f>+F41</f>
        <v>2</v>
      </c>
      <c r="G49" s="5"/>
      <c r="H49" s="5">
        <f t="shared" si="2"/>
        <v>0</v>
      </c>
    </row>
    <row r="50" spans="1:8" x14ac:dyDescent="0.25">
      <c r="A50" s="3">
        <v>10</v>
      </c>
      <c r="B50" s="4" t="s">
        <v>64</v>
      </c>
      <c r="C50" s="3"/>
      <c r="D50" s="3"/>
      <c r="E50" s="14" t="s">
        <v>58</v>
      </c>
      <c r="F50" s="3">
        <v>1</v>
      </c>
      <c r="G50" s="5"/>
      <c r="H50" s="5">
        <f t="shared" si="2"/>
        <v>0</v>
      </c>
    </row>
    <row r="51" spans="1:8" x14ac:dyDescent="0.25">
      <c r="A51" s="3">
        <v>11</v>
      </c>
      <c r="B51" s="4" t="s">
        <v>35</v>
      </c>
      <c r="C51" s="3"/>
      <c r="D51" s="3"/>
      <c r="E51" s="14" t="s">
        <v>58</v>
      </c>
      <c r="F51" s="3">
        <f>+F41</f>
        <v>2</v>
      </c>
      <c r="G51" s="5"/>
      <c r="H51" s="5">
        <f t="shared" si="2"/>
        <v>0</v>
      </c>
    </row>
    <row r="52" spans="1:8" x14ac:dyDescent="0.25">
      <c r="A52" s="3">
        <v>12</v>
      </c>
      <c r="B52" s="4" t="s">
        <v>103</v>
      </c>
      <c r="C52" s="3"/>
      <c r="D52" s="3"/>
      <c r="E52" s="14" t="s">
        <v>58</v>
      </c>
      <c r="F52" s="3">
        <v>1</v>
      </c>
      <c r="G52" s="5"/>
      <c r="H52" s="5">
        <f t="shared" si="2"/>
        <v>0</v>
      </c>
    </row>
    <row r="53" spans="1:8" ht="15" customHeight="1" x14ac:dyDescent="0.25">
      <c r="A53" s="3">
        <v>13</v>
      </c>
      <c r="B53" s="4" t="s">
        <v>65</v>
      </c>
      <c r="C53" s="3"/>
      <c r="D53" s="3"/>
      <c r="E53" s="14" t="s">
        <v>58</v>
      </c>
      <c r="F53" s="3">
        <f>+F41</f>
        <v>2</v>
      </c>
      <c r="G53" s="21"/>
      <c r="H53" s="5">
        <f t="shared" si="2"/>
        <v>0</v>
      </c>
    </row>
    <row r="54" spans="1:8" x14ac:dyDescent="0.25">
      <c r="A54" s="3">
        <v>14</v>
      </c>
      <c r="B54" s="4" t="s">
        <v>66</v>
      </c>
      <c r="C54" s="3"/>
      <c r="D54" s="3"/>
      <c r="E54" s="14" t="s">
        <v>58</v>
      </c>
      <c r="F54" s="3">
        <f>+F41</f>
        <v>2</v>
      </c>
      <c r="G54" s="21"/>
      <c r="H54" s="5">
        <f t="shared" si="2"/>
        <v>0</v>
      </c>
    </row>
    <row r="55" spans="1:8" x14ac:dyDescent="0.25">
      <c r="A55" s="3">
        <v>15</v>
      </c>
      <c r="B55" s="20" t="s">
        <v>67</v>
      </c>
      <c r="C55" s="3"/>
      <c r="D55" s="3"/>
      <c r="E55" s="14" t="s">
        <v>58</v>
      </c>
      <c r="F55" s="3">
        <f>+F41</f>
        <v>2</v>
      </c>
      <c r="G55" s="5"/>
      <c r="H55" s="5">
        <f t="shared" si="2"/>
        <v>0</v>
      </c>
    </row>
    <row r="56" spans="1:8" x14ac:dyDescent="0.25">
      <c r="A56" s="35" t="s">
        <v>68</v>
      </c>
      <c r="B56" s="36"/>
      <c r="C56" s="36"/>
      <c r="D56" s="36"/>
      <c r="E56" s="36"/>
      <c r="F56" s="36"/>
      <c r="G56" s="36"/>
      <c r="H56" s="37"/>
    </row>
    <row r="57" spans="1:8" x14ac:dyDescent="0.25">
      <c r="A57" s="22">
        <v>16</v>
      </c>
      <c r="B57" s="16" t="s">
        <v>69</v>
      </c>
      <c r="C57" s="17"/>
      <c r="D57" s="17"/>
      <c r="E57" s="18" t="s">
        <v>58</v>
      </c>
      <c r="F57" s="19">
        <f>+F41</f>
        <v>2</v>
      </c>
      <c r="G57" s="5"/>
      <c r="H57" s="5">
        <f t="shared" si="2"/>
        <v>0</v>
      </c>
    </row>
    <row r="58" spans="1:8" x14ac:dyDescent="0.25">
      <c r="A58" s="22">
        <v>17</v>
      </c>
      <c r="B58" s="16" t="s">
        <v>70</v>
      </c>
      <c r="C58" s="17"/>
      <c r="D58" s="17"/>
      <c r="E58" s="18" t="s">
        <v>58</v>
      </c>
      <c r="F58" s="19">
        <f>+F57</f>
        <v>2</v>
      </c>
      <c r="G58" s="5"/>
      <c r="H58" s="5">
        <f t="shared" si="2"/>
        <v>0</v>
      </c>
    </row>
    <row r="59" spans="1:8" x14ac:dyDescent="0.25">
      <c r="A59" s="22">
        <v>18</v>
      </c>
      <c r="B59" s="16" t="s">
        <v>71</v>
      </c>
      <c r="C59" s="17"/>
      <c r="D59" s="17"/>
      <c r="E59" s="18" t="s">
        <v>58</v>
      </c>
      <c r="F59" s="19">
        <f>+F58</f>
        <v>2</v>
      </c>
      <c r="G59" s="5"/>
      <c r="H59" s="5">
        <f t="shared" si="2"/>
        <v>0</v>
      </c>
    </row>
    <row r="60" spans="1:8" x14ac:dyDescent="0.25">
      <c r="A60" s="22">
        <v>19</v>
      </c>
      <c r="B60" s="16" t="s">
        <v>72</v>
      </c>
      <c r="C60" s="17"/>
      <c r="D60" s="17"/>
      <c r="E60" s="18" t="s">
        <v>58</v>
      </c>
      <c r="F60" s="19">
        <f>+F59+3</f>
        <v>5</v>
      </c>
      <c r="G60" s="5"/>
      <c r="H60" s="5">
        <f t="shared" si="2"/>
        <v>0</v>
      </c>
    </row>
    <row r="61" spans="1:8" x14ac:dyDescent="0.25">
      <c r="A61" s="22">
        <v>20</v>
      </c>
      <c r="B61" s="16" t="s">
        <v>73</v>
      </c>
      <c r="C61" s="17"/>
      <c r="D61" s="17"/>
      <c r="E61" s="18" t="s">
        <v>58</v>
      </c>
      <c r="F61" s="19">
        <f>+F57</f>
        <v>2</v>
      </c>
      <c r="G61" s="5"/>
      <c r="H61" s="5">
        <f t="shared" si="2"/>
        <v>0</v>
      </c>
    </row>
    <row r="62" spans="1:8" x14ac:dyDescent="0.25">
      <c r="A62" s="22">
        <v>21</v>
      </c>
      <c r="B62" s="16" t="s">
        <v>74</v>
      </c>
      <c r="C62" s="17"/>
      <c r="D62" s="17"/>
      <c r="E62" s="18" t="s">
        <v>58</v>
      </c>
      <c r="F62" s="19">
        <f>+F57</f>
        <v>2</v>
      </c>
      <c r="G62" s="5"/>
      <c r="H62" s="5">
        <f t="shared" si="2"/>
        <v>0</v>
      </c>
    </row>
    <row r="63" spans="1:8" x14ac:dyDescent="0.25">
      <c r="A63" s="22">
        <v>22</v>
      </c>
      <c r="B63" s="16" t="s">
        <v>75</v>
      </c>
      <c r="C63" s="17"/>
      <c r="D63" s="17"/>
      <c r="E63" s="18" t="s">
        <v>58</v>
      </c>
      <c r="F63" s="19">
        <f>+F57</f>
        <v>2</v>
      </c>
      <c r="G63" s="5"/>
      <c r="H63" s="5">
        <f t="shared" si="2"/>
        <v>0</v>
      </c>
    </row>
    <row r="64" spans="1:8" x14ac:dyDescent="0.25">
      <c r="A64" s="22">
        <v>23</v>
      </c>
      <c r="B64" s="16" t="s">
        <v>76</v>
      </c>
      <c r="C64" s="17"/>
      <c r="D64" s="17"/>
      <c r="E64" s="19" t="s">
        <v>77</v>
      </c>
      <c r="F64" s="19">
        <f>+F41*10+40</f>
        <v>60</v>
      </c>
      <c r="G64" s="5"/>
      <c r="H64" s="5">
        <f t="shared" si="2"/>
        <v>0</v>
      </c>
    </row>
    <row r="65" spans="1:8" x14ac:dyDescent="0.25">
      <c r="A65" s="22">
        <v>24</v>
      </c>
      <c r="B65" s="20" t="s">
        <v>78</v>
      </c>
      <c r="C65" s="17"/>
      <c r="D65" s="17"/>
      <c r="E65" s="19" t="s">
        <v>77</v>
      </c>
      <c r="F65" s="19">
        <f>+F41*8+100</f>
        <v>116</v>
      </c>
      <c r="G65" s="23"/>
      <c r="H65" s="5">
        <f t="shared" si="2"/>
        <v>0</v>
      </c>
    </row>
    <row r="66" spans="1:8" ht="15" customHeight="1" x14ac:dyDescent="0.25">
      <c r="A66" s="22">
        <v>25</v>
      </c>
      <c r="B66" s="16" t="s">
        <v>79</v>
      </c>
      <c r="C66" s="17"/>
      <c r="D66" s="17"/>
      <c r="E66" s="18" t="s">
        <v>77</v>
      </c>
      <c r="F66" s="24">
        <f>+F41*40</f>
        <v>80</v>
      </c>
      <c r="G66" s="23"/>
      <c r="H66" s="5">
        <f t="shared" si="2"/>
        <v>0</v>
      </c>
    </row>
    <row r="67" spans="1:8" x14ac:dyDescent="0.25">
      <c r="A67" s="22">
        <v>26</v>
      </c>
      <c r="B67" s="16" t="s">
        <v>80</v>
      </c>
      <c r="C67" s="17"/>
      <c r="D67" s="17"/>
      <c r="E67" s="18" t="s">
        <v>77</v>
      </c>
      <c r="F67" s="24">
        <f>+F41*5+100</f>
        <v>110</v>
      </c>
      <c r="G67" s="23"/>
      <c r="H67" s="5">
        <f t="shared" si="2"/>
        <v>0</v>
      </c>
    </row>
    <row r="68" spans="1:8" ht="15" customHeight="1" x14ac:dyDescent="0.25">
      <c r="A68" s="22">
        <v>27</v>
      </c>
      <c r="B68" s="16" t="s">
        <v>81</v>
      </c>
      <c r="C68" s="17"/>
      <c r="D68" s="17"/>
      <c r="E68" s="18" t="s">
        <v>58</v>
      </c>
      <c r="F68" s="24">
        <f>+F57</f>
        <v>2</v>
      </c>
      <c r="G68" s="23"/>
      <c r="H68" s="5">
        <f t="shared" si="2"/>
        <v>0</v>
      </c>
    </row>
    <row r="69" spans="1:8" x14ac:dyDescent="0.25">
      <c r="A69" s="22">
        <v>28</v>
      </c>
      <c r="B69" s="16" t="s">
        <v>82</v>
      </c>
      <c r="C69" s="17"/>
      <c r="D69" s="17"/>
      <c r="E69" s="18" t="s">
        <v>58</v>
      </c>
      <c r="F69" s="24">
        <f>+F57*3</f>
        <v>6</v>
      </c>
      <c r="G69" s="23"/>
      <c r="H69" s="5">
        <f t="shared" si="2"/>
        <v>0</v>
      </c>
    </row>
    <row r="70" spans="1:8" x14ac:dyDescent="0.25">
      <c r="A70" s="22">
        <v>29</v>
      </c>
      <c r="B70" s="20" t="s">
        <v>83</v>
      </c>
      <c r="C70" s="17"/>
      <c r="D70" s="17"/>
      <c r="E70" s="19" t="s">
        <v>84</v>
      </c>
      <c r="F70" s="24">
        <f>+F57*2</f>
        <v>4</v>
      </c>
      <c r="G70" s="23"/>
      <c r="H70" s="5">
        <f t="shared" si="2"/>
        <v>0</v>
      </c>
    </row>
    <row r="71" spans="1:8" x14ac:dyDescent="0.25">
      <c r="A71" s="35" t="s">
        <v>85</v>
      </c>
      <c r="B71" s="36"/>
      <c r="C71" s="36"/>
      <c r="D71" s="36"/>
      <c r="E71" s="36"/>
      <c r="F71" s="36"/>
      <c r="G71" s="36"/>
      <c r="H71" s="37"/>
    </row>
    <row r="72" spans="1:8" x14ac:dyDescent="0.25">
      <c r="A72" s="22">
        <v>30</v>
      </c>
      <c r="B72" s="16" t="s">
        <v>86</v>
      </c>
      <c r="C72" s="17"/>
      <c r="D72" s="17"/>
      <c r="E72" s="18" t="s">
        <v>58</v>
      </c>
      <c r="F72" s="24">
        <v>1</v>
      </c>
      <c r="G72" s="5"/>
      <c r="H72" s="5">
        <f t="shared" si="2"/>
        <v>0</v>
      </c>
    </row>
    <row r="73" spans="1:8" x14ac:dyDescent="0.25">
      <c r="A73" s="22">
        <v>31</v>
      </c>
      <c r="B73" s="16" t="s">
        <v>87</v>
      </c>
      <c r="C73" s="17"/>
      <c r="D73" s="17"/>
      <c r="E73" s="18" t="s">
        <v>58</v>
      </c>
      <c r="F73" s="24">
        <v>1</v>
      </c>
      <c r="G73" s="5"/>
      <c r="H73" s="5">
        <f t="shared" si="2"/>
        <v>0</v>
      </c>
    </row>
    <row r="74" spans="1:8" x14ac:dyDescent="0.25">
      <c r="A74" s="22">
        <v>32</v>
      </c>
      <c r="B74" s="16" t="s">
        <v>88</v>
      </c>
      <c r="C74" s="17"/>
      <c r="D74" s="17"/>
      <c r="E74" s="18" t="s">
        <v>77</v>
      </c>
      <c r="F74" s="24">
        <v>20</v>
      </c>
      <c r="G74" s="5"/>
      <c r="H74" s="5">
        <f t="shared" si="2"/>
        <v>0</v>
      </c>
    </row>
    <row r="75" spans="1:8" x14ac:dyDescent="0.25">
      <c r="A75" s="22">
        <v>33</v>
      </c>
      <c r="B75" s="16" t="s">
        <v>89</v>
      </c>
      <c r="C75" s="17"/>
      <c r="D75" s="17"/>
      <c r="E75" s="18" t="s">
        <v>77</v>
      </c>
      <c r="F75" s="24">
        <v>10</v>
      </c>
      <c r="G75" s="5"/>
      <c r="H75" s="5">
        <f t="shared" si="2"/>
        <v>0</v>
      </c>
    </row>
    <row r="76" spans="1:8" x14ac:dyDescent="0.25">
      <c r="A76" s="22">
        <v>34</v>
      </c>
      <c r="B76" s="16" t="s">
        <v>90</v>
      </c>
      <c r="C76" s="17"/>
      <c r="D76" s="17"/>
      <c r="E76" s="18" t="s">
        <v>58</v>
      </c>
      <c r="F76" s="24">
        <v>1</v>
      </c>
      <c r="G76" s="5"/>
      <c r="H76" s="5">
        <f t="shared" si="2"/>
        <v>0</v>
      </c>
    </row>
    <row r="77" spans="1:8" x14ac:dyDescent="0.25">
      <c r="A77" s="22">
        <v>35</v>
      </c>
      <c r="B77" s="16" t="s">
        <v>91</v>
      </c>
      <c r="C77" s="17"/>
      <c r="D77" s="17"/>
      <c r="E77" s="18" t="s">
        <v>77</v>
      </c>
      <c r="F77" s="24">
        <v>10</v>
      </c>
      <c r="G77" s="5"/>
      <c r="H77" s="5">
        <f t="shared" si="2"/>
        <v>0</v>
      </c>
    </row>
    <row r="78" spans="1:8" ht="25.5" x14ac:dyDescent="0.25">
      <c r="A78" s="22">
        <v>36</v>
      </c>
      <c r="B78" s="16" t="s">
        <v>92</v>
      </c>
      <c r="C78" s="17"/>
      <c r="D78" s="17"/>
      <c r="E78" s="18" t="s">
        <v>58</v>
      </c>
      <c r="F78" s="24">
        <v>1</v>
      </c>
      <c r="G78" s="5"/>
      <c r="H78" s="5">
        <f t="shared" si="2"/>
        <v>0</v>
      </c>
    </row>
    <row r="79" spans="1:8" x14ac:dyDescent="0.25">
      <c r="A79" s="22">
        <v>37</v>
      </c>
      <c r="B79" s="16" t="s">
        <v>93</v>
      </c>
      <c r="C79" s="17"/>
      <c r="D79" s="17"/>
      <c r="E79" s="18" t="s">
        <v>58</v>
      </c>
      <c r="F79" s="24">
        <v>1</v>
      </c>
      <c r="G79" s="5"/>
      <c r="H79" s="5">
        <f t="shared" si="2"/>
        <v>0</v>
      </c>
    </row>
    <row r="80" spans="1:8" ht="76.5" x14ac:dyDescent="0.25">
      <c r="A80" s="22">
        <v>38</v>
      </c>
      <c r="B80" s="16" t="s">
        <v>94</v>
      </c>
      <c r="C80" s="17"/>
      <c r="D80" s="17"/>
      <c r="E80" s="18" t="s">
        <v>58</v>
      </c>
      <c r="F80" s="24">
        <v>1</v>
      </c>
      <c r="G80" s="25"/>
      <c r="H80" s="5">
        <f t="shared" si="2"/>
        <v>0</v>
      </c>
    </row>
    <row r="81" spans="1:8" x14ac:dyDescent="0.25">
      <c r="A81" s="22">
        <v>39</v>
      </c>
      <c r="B81" s="16" t="s">
        <v>95</v>
      </c>
      <c r="C81" s="17"/>
      <c r="D81" s="17"/>
      <c r="E81" s="18" t="s">
        <v>58</v>
      </c>
      <c r="F81" s="24">
        <v>2</v>
      </c>
      <c r="G81" s="23"/>
      <c r="H81" s="5">
        <f t="shared" si="2"/>
        <v>0</v>
      </c>
    </row>
    <row r="82" spans="1:8" x14ac:dyDescent="0.25">
      <c r="A82" s="22">
        <v>40</v>
      </c>
      <c r="B82" s="16" t="s">
        <v>96</v>
      </c>
      <c r="C82" s="17"/>
      <c r="D82" s="17"/>
      <c r="E82" s="18" t="s">
        <v>58</v>
      </c>
      <c r="F82" s="24">
        <v>2</v>
      </c>
      <c r="G82" s="23"/>
      <c r="H82" s="5">
        <f t="shared" si="2"/>
        <v>0</v>
      </c>
    </row>
    <row r="83" spans="1:8" x14ac:dyDescent="0.25">
      <c r="A83" s="33" t="s">
        <v>52</v>
      </c>
      <c r="B83" s="33"/>
      <c r="C83" s="33"/>
      <c r="D83" s="33"/>
      <c r="E83" s="33"/>
      <c r="F83" s="33"/>
      <c r="G83" s="33"/>
      <c r="H83" s="8">
        <f>SUM(H41:H82)</f>
        <v>0</v>
      </c>
    </row>
    <row r="84" spans="1:8" x14ac:dyDescent="0.25">
      <c r="A84" s="33" t="s">
        <v>53</v>
      </c>
      <c r="B84" s="33"/>
      <c r="C84" s="33"/>
      <c r="D84" s="33"/>
      <c r="E84" s="33"/>
      <c r="F84" s="33"/>
      <c r="G84" s="33"/>
      <c r="H84" s="8">
        <f>+H83*0.16</f>
        <v>0</v>
      </c>
    </row>
    <row r="85" spans="1:8" x14ac:dyDescent="0.25">
      <c r="A85" s="33" t="s">
        <v>54</v>
      </c>
      <c r="B85" s="33"/>
      <c r="C85" s="33"/>
      <c r="D85" s="33"/>
      <c r="E85" s="33"/>
      <c r="F85" s="33"/>
      <c r="G85" s="33"/>
      <c r="H85" s="8">
        <f>+H84+H83</f>
        <v>0</v>
      </c>
    </row>
    <row r="86" spans="1:8" x14ac:dyDescent="0.25">
      <c r="A86" s="7"/>
      <c r="B86" s="7"/>
      <c r="C86" s="12"/>
      <c r="D86" s="12"/>
      <c r="E86" s="7"/>
      <c r="F86" s="7"/>
      <c r="G86" s="13"/>
      <c r="H86" s="7"/>
    </row>
    <row r="87" spans="1:8" x14ac:dyDescent="0.25">
      <c r="A87" s="7"/>
      <c r="B87" s="7"/>
      <c r="C87" s="12"/>
      <c r="D87" s="12"/>
      <c r="E87" s="7"/>
      <c r="F87" s="7"/>
      <c r="G87" s="13"/>
      <c r="H87" s="7"/>
    </row>
    <row r="88" spans="1:8" ht="15.75" x14ac:dyDescent="0.25">
      <c r="A88" s="7"/>
      <c r="B88" s="27" t="s">
        <v>98</v>
      </c>
      <c r="C88" s="28"/>
      <c r="D88" s="28"/>
      <c r="E88" s="28"/>
      <c r="F88" s="28"/>
      <c r="G88" s="28"/>
      <c r="H88" s="26">
        <f>+H85+H34+H23</f>
        <v>0</v>
      </c>
    </row>
  </sheetData>
  <mergeCells count="16">
    <mergeCell ref="B88:G88"/>
    <mergeCell ref="A32:G32"/>
    <mergeCell ref="A1:H1"/>
    <mergeCell ref="A21:G21"/>
    <mergeCell ref="A22:G22"/>
    <mergeCell ref="A23:G23"/>
    <mergeCell ref="A27:H27"/>
    <mergeCell ref="A83:G83"/>
    <mergeCell ref="A84:G84"/>
    <mergeCell ref="A85:G85"/>
    <mergeCell ref="A33:G33"/>
    <mergeCell ref="A34:G34"/>
    <mergeCell ref="A38:H38"/>
    <mergeCell ref="A39:H39"/>
    <mergeCell ref="A56:H56"/>
    <mergeCell ref="A71:H7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 SAN PEDRO DE LOS MILAGR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Guillermo Gómez Almanza</dc:creator>
  <cp:lastModifiedBy>Jaime Alberto Rico Montoya</cp:lastModifiedBy>
  <dcterms:created xsi:type="dcterms:W3CDTF">2014-12-05T14:42:00Z</dcterms:created>
  <dcterms:modified xsi:type="dcterms:W3CDTF">2014-12-17T13:27:44Z</dcterms:modified>
</cp:coreProperties>
</file>