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docs.live.net/827250ac9f8da0b8/Desktop/DICIEMBRE 2023/proceso cres/"/>
    </mc:Choice>
  </mc:AlternateContent>
  <xr:revisionPtr revIDLastSave="0" documentId="8_{A290B544-71DE-46E2-8E0D-B93832D24455}" xr6:coauthVersionLast="47" xr6:coauthVersionMax="47" xr10:uidLastSave="{00000000-0000-0000-0000-000000000000}"/>
  <bookViews>
    <workbookView xWindow="-110" yWindow="-110" windowWidth="19420" windowHeight="10300" firstSheet="1" activeTab="1" xr2:uid="{00000000-000D-0000-FFFF-FFFF00000000}"/>
  </bookViews>
  <sheets>
    <sheet name="TATIFARIO GENERAL POR EMERGENCI" sheetId="2" state="hidden" r:id="rId1"/>
    <sheet name="MINUTAS ALIMENTACIÓN" sheetId="8" r:id="rId2"/>
    <sheet name="MENÚ PMU" sheetId="7" state="hidden" r:id="rId3"/>
    <sheet name="REFERENTES MINUTAS" sheetId="4" state="hidden" r:id="rId4"/>
  </sheets>
  <definedNames>
    <definedName name="_xlnm._FilterDatabase" localSheetId="1" hidden="1">'MINUTAS ALIMENTACIÓN'!$A$3:$C$38</definedName>
    <definedName name="_xlnm._FilterDatabase" localSheetId="0" hidden="1">'TATIFARIO GENERAL POR EMERGENCI'!$A$5:$C$53</definedName>
    <definedName name="_ftn1" localSheetId="3">'REFERENTES MINUTAS'!$A$28</definedName>
    <definedName name="_ftn2" localSheetId="3">'REFERENTES MINUTAS'!$A$29</definedName>
    <definedName name="_ftnref1" localSheetId="3">'REFERENTES MINUTAS'!$B$5</definedName>
    <definedName name="_ftnref2" localSheetId="3">'REFERENTES MINUTAS'!$B$6</definedName>
    <definedName name="_xlnm.Print_Area" localSheetId="1">'MINUTAS ALIMENTACIÓN'!$A$3:$C$40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79" i="2" l="1"/>
  <c r="T71" i="2"/>
  <c r="T63" i="2"/>
  <c r="T53" i="2"/>
  <c r="T48" i="2"/>
  <c r="T37" i="2"/>
  <c r="T32" i="2"/>
  <c r="T20" i="2"/>
  <c r="T12" i="2"/>
  <c r="S84" i="2"/>
  <c r="W84" i="2" s="1"/>
  <c r="R84" i="2"/>
  <c r="V84" i="2" s="1"/>
  <c r="Q84" i="2"/>
  <c r="U84" i="2" s="1"/>
  <c r="P84" i="2"/>
  <c r="T84" i="2" s="1"/>
  <c r="S83" i="2"/>
  <c r="W83" i="2" s="1"/>
  <c r="R83" i="2"/>
  <c r="V83" i="2" s="1"/>
  <c r="Q83" i="2"/>
  <c r="U83" i="2" s="1"/>
  <c r="P83" i="2"/>
  <c r="T83" i="2" s="1"/>
  <c r="S82" i="2"/>
  <c r="W82" i="2" s="1"/>
  <c r="R82" i="2"/>
  <c r="V82" i="2" s="1"/>
  <c r="Q82" i="2"/>
  <c r="U82" i="2" s="1"/>
  <c r="P82" i="2"/>
  <c r="T82" i="2" s="1"/>
  <c r="S81" i="2"/>
  <c r="W81" i="2" s="1"/>
  <c r="R81" i="2"/>
  <c r="V81" i="2" s="1"/>
  <c r="Q81" i="2"/>
  <c r="U81" i="2" s="1"/>
  <c r="P81" i="2"/>
  <c r="T81" i="2" s="1"/>
  <c r="S80" i="2"/>
  <c r="W80" i="2" s="1"/>
  <c r="R80" i="2"/>
  <c r="V80" i="2" s="1"/>
  <c r="Q80" i="2"/>
  <c r="U80" i="2" s="1"/>
  <c r="P80" i="2"/>
  <c r="T80" i="2" s="1"/>
  <c r="S79" i="2"/>
  <c r="W79" i="2" s="1"/>
  <c r="R79" i="2"/>
  <c r="V79" i="2" s="1"/>
  <c r="Q79" i="2"/>
  <c r="U79" i="2" s="1"/>
  <c r="P79" i="2"/>
  <c r="S78" i="2"/>
  <c r="W78" i="2" s="1"/>
  <c r="R78" i="2"/>
  <c r="V78" i="2" s="1"/>
  <c r="Q78" i="2"/>
  <c r="U78" i="2" s="1"/>
  <c r="P78" i="2"/>
  <c r="T78" i="2" s="1"/>
  <c r="S77" i="2"/>
  <c r="W77" i="2" s="1"/>
  <c r="R77" i="2"/>
  <c r="V77" i="2" s="1"/>
  <c r="Q77" i="2"/>
  <c r="U77" i="2" s="1"/>
  <c r="P77" i="2"/>
  <c r="T77" i="2" s="1"/>
  <c r="S76" i="2"/>
  <c r="W76" i="2" s="1"/>
  <c r="R76" i="2"/>
  <c r="V76" i="2" s="1"/>
  <c r="Q76" i="2"/>
  <c r="U76" i="2" s="1"/>
  <c r="P76" i="2"/>
  <c r="T76" i="2" s="1"/>
  <c r="S75" i="2"/>
  <c r="W75" i="2" s="1"/>
  <c r="R75" i="2"/>
  <c r="V75" i="2" s="1"/>
  <c r="Q75" i="2"/>
  <c r="U75" i="2" s="1"/>
  <c r="P75" i="2"/>
  <c r="T75" i="2" s="1"/>
  <c r="S74" i="2"/>
  <c r="W74" i="2" s="1"/>
  <c r="R74" i="2"/>
  <c r="V74" i="2" s="1"/>
  <c r="Q74" i="2"/>
  <c r="U74" i="2" s="1"/>
  <c r="P74" i="2"/>
  <c r="T74" i="2" s="1"/>
  <c r="S73" i="2"/>
  <c r="W73" i="2" s="1"/>
  <c r="R73" i="2"/>
  <c r="V73" i="2" s="1"/>
  <c r="Q73" i="2"/>
  <c r="U73" i="2" s="1"/>
  <c r="P73" i="2"/>
  <c r="T73" i="2" s="1"/>
  <c r="S72" i="2"/>
  <c r="W72" i="2" s="1"/>
  <c r="R72" i="2"/>
  <c r="V72" i="2" s="1"/>
  <c r="Q72" i="2"/>
  <c r="U72" i="2" s="1"/>
  <c r="P72" i="2"/>
  <c r="T72" i="2" s="1"/>
  <c r="S71" i="2"/>
  <c r="W71" i="2" s="1"/>
  <c r="R71" i="2"/>
  <c r="V71" i="2" s="1"/>
  <c r="Q71" i="2"/>
  <c r="U71" i="2" s="1"/>
  <c r="P71" i="2"/>
  <c r="S70" i="2"/>
  <c r="W70" i="2" s="1"/>
  <c r="R70" i="2"/>
  <c r="V70" i="2" s="1"/>
  <c r="Q70" i="2"/>
  <c r="U70" i="2" s="1"/>
  <c r="P70" i="2"/>
  <c r="T70" i="2" s="1"/>
  <c r="S69" i="2"/>
  <c r="W69" i="2" s="1"/>
  <c r="R69" i="2"/>
  <c r="V69" i="2" s="1"/>
  <c r="Q69" i="2"/>
  <c r="U69" i="2" s="1"/>
  <c r="P69" i="2"/>
  <c r="T69" i="2" s="1"/>
  <c r="S68" i="2"/>
  <c r="W68" i="2" s="1"/>
  <c r="R68" i="2"/>
  <c r="V68" i="2" s="1"/>
  <c r="Q68" i="2"/>
  <c r="U68" i="2" s="1"/>
  <c r="P68" i="2"/>
  <c r="T68" i="2" s="1"/>
  <c r="S67" i="2"/>
  <c r="W67" i="2" s="1"/>
  <c r="R67" i="2"/>
  <c r="V67" i="2" s="1"/>
  <c r="Q67" i="2"/>
  <c r="U67" i="2" s="1"/>
  <c r="P67" i="2"/>
  <c r="T67" i="2" s="1"/>
  <c r="S66" i="2"/>
  <c r="W66" i="2" s="1"/>
  <c r="R66" i="2"/>
  <c r="V66" i="2" s="1"/>
  <c r="Q66" i="2"/>
  <c r="U66" i="2" s="1"/>
  <c r="P66" i="2"/>
  <c r="T66" i="2" s="1"/>
  <c r="S65" i="2"/>
  <c r="W65" i="2" s="1"/>
  <c r="R65" i="2"/>
  <c r="V65" i="2" s="1"/>
  <c r="Q65" i="2"/>
  <c r="U65" i="2" s="1"/>
  <c r="P65" i="2"/>
  <c r="T65" i="2" s="1"/>
  <c r="S64" i="2"/>
  <c r="W64" i="2" s="1"/>
  <c r="R64" i="2"/>
  <c r="V64" i="2" s="1"/>
  <c r="Q64" i="2"/>
  <c r="U64" i="2" s="1"/>
  <c r="P64" i="2"/>
  <c r="T64" i="2" s="1"/>
  <c r="S63" i="2"/>
  <c r="W63" i="2" s="1"/>
  <c r="R63" i="2"/>
  <c r="V63" i="2" s="1"/>
  <c r="Q63" i="2"/>
  <c r="U63" i="2" s="1"/>
  <c r="P63" i="2"/>
  <c r="S62" i="2"/>
  <c r="W62" i="2" s="1"/>
  <c r="R62" i="2"/>
  <c r="V62" i="2" s="1"/>
  <c r="Q62" i="2"/>
  <c r="U62" i="2" s="1"/>
  <c r="P62" i="2"/>
  <c r="T62" i="2" s="1"/>
  <c r="S61" i="2"/>
  <c r="W61" i="2" s="1"/>
  <c r="R61" i="2"/>
  <c r="V61" i="2" s="1"/>
  <c r="Q61" i="2"/>
  <c r="U61" i="2" s="1"/>
  <c r="P61" i="2"/>
  <c r="T61" i="2" s="1"/>
  <c r="S60" i="2"/>
  <c r="W60" i="2" s="1"/>
  <c r="R60" i="2"/>
  <c r="V60" i="2" s="1"/>
  <c r="Q60" i="2"/>
  <c r="U60" i="2" s="1"/>
  <c r="S59" i="2"/>
  <c r="W59" i="2" s="1"/>
  <c r="R59" i="2"/>
  <c r="V59" i="2" s="1"/>
  <c r="Q59" i="2"/>
  <c r="U59" i="2" s="1"/>
  <c r="S58" i="2"/>
  <c r="W58" i="2" s="1"/>
  <c r="R58" i="2"/>
  <c r="V58" i="2" s="1"/>
  <c r="Q58" i="2"/>
  <c r="U58" i="2" s="1"/>
  <c r="S57" i="2"/>
  <c r="W57" i="2" s="1"/>
  <c r="R57" i="2"/>
  <c r="V57" i="2" s="1"/>
  <c r="Q57" i="2"/>
  <c r="U57" i="2" s="1"/>
  <c r="S56" i="2"/>
  <c r="W56" i="2" s="1"/>
  <c r="R56" i="2"/>
  <c r="V56" i="2" s="1"/>
  <c r="Q56" i="2"/>
  <c r="U56" i="2" s="1"/>
  <c r="S55" i="2"/>
  <c r="W55" i="2" s="1"/>
  <c r="R55" i="2"/>
  <c r="V55" i="2" s="1"/>
  <c r="Q55" i="2"/>
  <c r="U55" i="2" s="1"/>
  <c r="P55" i="2"/>
  <c r="T55" i="2" s="1"/>
  <c r="S54" i="2"/>
  <c r="W54" i="2" s="1"/>
  <c r="R54" i="2"/>
  <c r="V54" i="2" s="1"/>
  <c r="Q54" i="2"/>
  <c r="U54" i="2" s="1"/>
  <c r="S53" i="2"/>
  <c r="W53" i="2" s="1"/>
  <c r="R53" i="2"/>
  <c r="V53" i="2" s="1"/>
  <c r="Q53" i="2"/>
  <c r="U53" i="2" s="1"/>
  <c r="P53" i="2"/>
  <c r="S52" i="2"/>
  <c r="W52" i="2" s="1"/>
  <c r="R52" i="2"/>
  <c r="V52" i="2" s="1"/>
  <c r="Q52" i="2"/>
  <c r="U52" i="2" s="1"/>
  <c r="P52" i="2"/>
  <c r="T52" i="2" s="1"/>
  <c r="S51" i="2"/>
  <c r="W51" i="2" s="1"/>
  <c r="R51" i="2"/>
  <c r="V51" i="2" s="1"/>
  <c r="Q51" i="2"/>
  <c r="U51" i="2" s="1"/>
  <c r="P51" i="2"/>
  <c r="T51" i="2" s="1"/>
  <c r="S50" i="2"/>
  <c r="W50" i="2" s="1"/>
  <c r="R50" i="2"/>
  <c r="V50" i="2" s="1"/>
  <c r="Q50" i="2"/>
  <c r="U50" i="2" s="1"/>
  <c r="P50" i="2"/>
  <c r="T50" i="2" s="1"/>
  <c r="S49" i="2"/>
  <c r="W49" i="2" s="1"/>
  <c r="R49" i="2"/>
  <c r="V49" i="2" s="1"/>
  <c r="Q49" i="2"/>
  <c r="U49" i="2" s="1"/>
  <c r="P49" i="2"/>
  <c r="T49" i="2" s="1"/>
  <c r="S48" i="2"/>
  <c r="W48" i="2" s="1"/>
  <c r="R48" i="2"/>
  <c r="V48" i="2" s="1"/>
  <c r="Q48" i="2"/>
  <c r="U48" i="2" s="1"/>
  <c r="P48" i="2"/>
  <c r="S47" i="2"/>
  <c r="W47" i="2" s="1"/>
  <c r="R47" i="2"/>
  <c r="V47" i="2" s="1"/>
  <c r="Q47" i="2"/>
  <c r="U47" i="2" s="1"/>
  <c r="P47" i="2"/>
  <c r="T47" i="2" s="1"/>
  <c r="S46" i="2"/>
  <c r="W46" i="2" s="1"/>
  <c r="R46" i="2"/>
  <c r="V46" i="2" s="1"/>
  <c r="Q46" i="2"/>
  <c r="U46" i="2" s="1"/>
  <c r="P46" i="2"/>
  <c r="T46" i="2" s="1"/>
  <c r="S45" i="2"/>
  <c r="W45" i="2" s="1"/>
  <c r="R45" i="2"/>
  <c r="V45" i="2" s="1"/>
  <c r="Q45" i="2"/>
  <c r="U45" i="2" s="1"/>
  <c r="P45" i="2"/>
  <c r="T45" i="2" s="1"/>
  <c r="S44" i="2"/>
  <c r="W44" i="2" s="1"/>
  <c r="R44" i="2"/>
  <c r="V44" i="2" s="1"/>
  <c r="Q44" i="2"/>
  <c r="U44" i="2" s="1"/>
  <c r="P44" i="2"/>
  <c r="T44" i="2" s="1"/>
  <c r="S43" i="2"/>
  <c r="W43" i="2" s="1"/>
  <c r="R43" i="2"/>
  <c r="V43" i="2" s="1"/>
  <c r="Q43" i="2"/>
  <c r="U43" i="2" s="1"/>
  <c r="P43" i="2"/>
  <c r="T43" i="2" s="1"/>
  <c r="S42" i="2"/>
  <c r="W42" i="2" s="1"/>
  <c r="R42" i="2"/>
  <c r="V42" i="2" s="1"/>
  <c r="Q42" i="2"/>
  <c r="U42" i="2" s="1"/>
  <c r="P42" i="2"/>
  <c r="T42" i="2" s="1"/>
  <c r="S41" i="2"/>
  <c r="W41" i="2" s="1"/>
  <c r="R41" i="2"/>
  <c r="V41" i="2" s="1"/>
  <c r="Q41" i="2"/>
  <c r="U41" i="2" s="1"/>
  <c r="P41" i="2"/>
  <c r="T41" i="2" s="1"/>
  <c r="S40" i="2"/>
  <c r="W40" i="2" s="1"/>
  <c r="R40" i="2"/>
  <c r="V40" i="2" s="1"/>
  <c r="Q40" i="2"/>
  <c r="U40" i="2" s="1"/>
  <c r="P40" i="2"/>
  <c r="T40" i="2" s="1"/>
  <c r="S39" i="2"/>
  <c r="W39" i="2" s="1"/>
  <c r="R39" i="2"/>
  <c r="V39" i="2" s="1"/>
  <c r="Q39" i="2"/>
  <c r="U39" i="2" s="1"/>
  <c r="P39" i="2"/>
  <c r="T39" i="2" s="1"/>
  <c r="S38" i="2"/>
  <c r="W38" i="2" s="1"/>
  <c r="R38" i="2"/>
  <c r="V38" i="2" s="1"/>
  <c r="Q38" i="2"/>
  <c r="U38" i="2" s="1"/>
  <c r="P38" i="2"/>
  <c r="T38" i="2" s="1"/>
  <c r="S37" i="2"/>
  <c r="W37" i="2" s="1"/>
  <c r="R37" i="2"/>
  <c r="V37" i="2" s="1"/>
  <c r="Q37" i="2"/>
  <c r="U37" i="2" s="1"/>
  <c r="P37" i="2"/>
  <c r="S36" i="2"/>
  <c r="W36" i="2" s="1"/>
  <c r="R36" i="2"/>
  <c r="V36" i="2" s="1"/>
  <c r="Q36" i="2"/>
  <c r="U36" i="2" s="1"/>
  <c r="P36" i="2"/>
  <c r="T36" i="2" s="1"/>
  <c r="S35" i="2"/>
  <c r="W35" i="2" s="1"/>
  <c r="R35" i="2"/>
  <c r="V35" i="2" s="1"/>
  <c r="Q35" i="2"/>
  <c r="U35" i="2" s="1"/>
  <c r="P35" i="2"/>
  <c r="T35" i="2" s="1"/>
  <c r="S34" i="2"/>
  <c r="W34" i="2" s="1"/>
  <c r="R34" i="2"/>
  <c r="V34" i="2" s="1"/>
  <c r="Q34" i="2"/>
  <c r="U34" i="2" s="1"/>
  <c r="P34" i="2"/>
  <c r="T34" i="2" s="1"/>
  <c r="S33" i="2"/>
  <c r="W33" i="2" s="1"/>
  <c r="R33" i="2"/>
  <c r="V33" i="2" s="1"/>
  <c r="Q33" i="2"/>
  <c r="U33" i="2" s="1"/>
  <c r="P33" i="2"/>
  <c r="T33" i="2" s="1"/>
  <c r="S32" i="2"/>
  <c r="W32" i="2" s="1"/>
  <c r="R32" i="2"/>
  <c r="V32" i="2" s="1"/>
  <c r="Q32" i="2"/>
  <c r="U32" i="2" s="1"/>
  <c r="P32" i="2"/>
  <c r="S31" i="2"/>
  <c r="W31" i="2" s="1"/>
  <c r="R31" i="2"/>
  <c r="V31" i="2" s="1"/>
  <c r="Q31" i="2"/>
  <c r="U31" i="2" s="1"/>
  <c r="P31" i="2"/>
  <c r="T31" i="2" s="1"/>
  <c r="S30" i="2"/>
  <c r="W30" i="2" s="1"/>
  <c r="R30" i="2"/>
  <c r="V30" i="2" s="1"/>
  <c r="Q30" i="2"/>
  <c r="U30" i="2" s="1"/>
  <c r="P30" i="2"/>
  <c r="T30" i="2" s="1"/>
  <c r="S29" i="2"/>
  <c r="W29" i="2" s="1"/>
  <c r="R29" i="2"/>
  <c r="V29" i="2" s="1"/>
  <c r="Q29" i="2"/>
  <c r="U29" i="2" s="1"/>
  <c r="P29" i="2"/>
  <c r="T29" i="2" s="1"/>
  <c r="S28" i="2"/>
  <c r="W28" i="2" s="1"/>
  <c r="R28" i="2"/>
  <c r="V28" i="2" s="1"/>
  <c r="Q28" i="2"/>
  <c r="U28" i="2" s="1"/>
  <c r="P28" i="2"/>
  <c r="T28" i="2" s="1"/>
  <c r="S27" i="2"/>
  <c r="W27" i="2" s="1"/>
  <c r="R27" i="2"/>
  <c r="V27" i="2" s="1"/>
  <c r="Q27" i="2"/>
  <c r="U27" i="2" s="1"/>
  <c r="P27" i="2"/>
  <c r="T27" i="2" s="1"/>
  <c r="S26" i="2"/>
  <c r="W26" i="2" s="1"/>
  <c r="R26" i="2"/>
  <c r="V26" i="2" s="1"/>
  <c r="Q26" i="2"/>
  <c r="U26" i="2" s="1"/>
  <c r="P26" i="2"/>
  <c r="T26" i="2" s="1"/>
  <c r="S25" i="2"/>
  <c r="W25" i="2" s="1"/>
  <c r="R25" i="2"/>
  <c r="V25" i="2" s="1"/>
  <c r="Q25" i="2"/>
  <c r="U25" i="2" s="1"/>
  <c r="P25" i="2"/>
  <c r="T25" i="2" s="1"/>
  <c r="S24" i="2"/>
  <c r="W24" i="2" s="1"/>
  <c r="R24" i="2"/>
  <c r="V24" i="2" s="1"/>
  <c r="Q24" i="2"/>
  <c r="U24" i="2" s="1"/>
  <c r="P24" i="2"/>
  <c r="T24" i="2" s="1"/>
  <c r="S23" i="2"/>
  <c r="W23" i="2" s="1"/>
  <c r="R23" i="2"/>
  <c r="V23" i="2" s="1"/>
  <c r="Q23" i="2"/>
  <c r="U23" i="2" s="1"/>
  <c r="P23" i="2"/>
  <c r="T23" i="2" s="1"/>
  <c r="S22" i="2"/>
  <c r="W22" i="2" s="1"/>
  <c r="R22" i="2"/>
  <c r="V22" i="2" s="1"/>
  <c r="Q22" i="2"/>
  <c r="U22" i="2" s="1"/>
  <c r="P22" i="2"/>
  <c r="T22" i="2" s="1"/>
  <c r="S21" i="2"/>
  <c r="W21" i="2" s="1"/>
  <c r="R21" i="2"/>
  <c r="V21" i="2" s="1"/>
  <c r="Q21" i="2"/>
  <c r="U21" i="2" s="1"/>
  <c r="P21" i="2"/>
  <c r="T21" i="2" s="1"/>
  <c r="S20" i="2"/>
  <c r="W20" i="2" s="1"/>
  <c r="R20" i="2"/>
  <c r="V20" i="2" s="1"/>
  <c r="Q20" i="2"/>
  <c r="U20" i="2" s="1"/>
  <c r="P20" i="2"/>
  <c r="S19" i="2"/>
  <c r="W19" i="2" s="1"/>
  <c r="R19" i="2"/>
  <c r="V19" i="2" s="1"/>
  <c r="Q19" i="2"/>
  <c r="U19" i="2" s="1"/>
  <c r="P19" i="2"/>
  <c r="T19" i="2" s="1"/>
  <c r="S18" i="2"/>
  <c r="W18" i="2" s="1"/>
  <c r="R18" i="2"/>
  <c r="V18" i="2" s="1"/>
  <c r="Q18" i="2"/>
  <c r="U18" i="2" s="1"/>
  <c r="P18" i="2"/>
  <c r="T18" i="2" s="1"/>
  <c r="S17" i="2"/>
  <c r="W17" i="2" s="1"/>
  <c r="R17" i="2"/>
  <c r="V17" i="2" s="1"/>
  <c r="Q17" i="2"/>
  <c r="U17" i="2" s="1"/>
  <c r="P17" i="2"/>
  <c r="T17" i="2" s="1"/>
  <c r="S16" i="2"/>
  <c r="W16" i="2" s="1"/>
  <c r="R16" i="2"/>
  <c r="V16" i="2" s="1"/>
  <c r="Q16" i="2"/>
  <c r="U16" i="2" s="1"/>
  <c r="P16" i="2"/>
  <c r="T16" i="2" s="1"/>
  <c r="S15" i="2"/>
  <c r="W15" i="2" s="1"/>
  <c r="R15" i="2"/>
  <c r="V15" i="2" s="1"/>
  <c r="Q15" i="2"/>
  <c r="U15" i="2" s="1"/>
  <c r="P15" i="2"/>
  <c r="T15" i="2" s="1"/>
  <c r="S14" i="2"/>
  <c r="W14" i="2" s="1"/>
  <c r="R14" i="2"/>
  <c r="V14" i="2" s="1"/>
  <c r="Q14" i="2"/>
  <c r="U14" i="2" s="1"/>
  <c r="P14" i="2"/>
  <c r="T14" i="2" s="1"/>
  <c r="S13" i="2"/>
  <c r="W13" i="2" s="1"/>
  <c r="R13" i="2"/>
  <c r="V13" i="2" s="1"/>
  <c r="Q13" i="2"/>
  <c r="U13" i="2" s="1"/>
  <c r="P13" i="2"/>
  <c r="T13" i="2" s="1"/>
  <c r="S12" i="2"/>
  <c r="W12" i="2" s="1"/>
  <c r="R12" i="2"/>
  <c r="V12" i="2" s="1"/>
  <c r="Q12" i="2"/>
  <c r="U12" i="2" s="1"/>
  <c r="P12" i="2"/>
  <c r="S11" i="2"/>
  <c r="W11" i="2" s="1"/>
  <c r="R11" i="2"/>
  <c r="V11" i="2" s="1"/>
  <c r="Q11" i="2"/>
  <c r="U11" i="2" s="1"/>
  <c r="P11" i="2"/>
  <c r="T11" i="2" s="1"/>
  <c r="S10" i="2"/>
  <c r="W10" i="2" s="1"/>
  <c r="R10" i="2"/>
  <c r="V10" i="2" s="1"/>
  <c r="Q10" i="2"/>
  <c r="U10" i="2" s="1"/>
  <c r="P10" i="2"/>
  <c r="T10" i="2" s="1"/>
  <c r="S9" i="2"/>
  <c r="W9" i="2" s="1"/>
  <c r="R9" i="2"/>
  <c r="V9" i="2" s="1"/>
  <c r="Q9" i="2"/>
  <c r="U9" i="2" s="1"/>
  <c r="P9" i="2"/>
  <c r="T9" i="2" s="1"/>
  <c r="S8" i="2"/>
  <c r="W8" i="2" s="1"/>
  <c r="R8" i="2"/>
  <c r="V8" i="2" s="1"/>
  <c r="Q8" i="2"/>
  <c r="U8" i="2" s="1"/>
  <c r="P8" i="2"/>
  <c r="T8" i="2" s="1"/>
  <c r="S7" i="2"/>
  <c r="W7" i="2" s="1"/>
  <c r="R7" i="2"/>
  <c r="V7" i="2" s="1"/>
  <c r="Q7" i="2"/>
  <c r="U7" i="2" s="1"/>
  <c r="P7" i="2"/>
  <c r="T7" i="2" s="1"/>
  <c r="S6" i="2"/>
  <c r="W6" i="2" s="1"/>
  <c r="R6" i="2"/>
  <c r="V6" i="2" s="1"/>
  <c r="Q6" i="2"/>
  <c r="U6" i="2" s="1"/>
  <c r="P6" i="2"/>
  <c r="T6" i="2" s="1"/>
  <c r="N82" i="2"/>
  <c r="N79" i="2"/>
  <c r="N78" i="2"/>
  <c r="N75" i="2"/>
  <c r="N74" i="2"/>
  <c r="N71" i="2"/>
  <c r="N70" i="2"/>
  <c r="N67" i="2"/>
  <c r="N66" i="2"/>
  <c r="N63" i="2"/>
  <c r="N62" i="2"/>
  <c r="N59" i="2"/>
  <c r="N55" i="2"/>
  <c r="N54" i="2"/>
  <c r="M48" i="2"/>
  <c r="M46" i="2"/>
  <c r="M44" i="2"/>
  <c r="M42" i="2"/>
  <c r="M40" i="2"/>
  <c r="M38" i="2"/>
  <c r="M36" i="2"/>
  <c r="M34" i="2"/>
  <c r="M32" i="2"/>
  <c r="M30" i="2"/>
  <c r="M28" i="2"/>
  <c r="M26" i="2"/>
  <c r="M24" i="2"/>
  <c r="M22" i="2"/>
  <c r="M20" i="2"/>
  <c r="M18" i="2"/>
  <c r="M16" i="2"/>
  <c r="M14" i="2"/>
  <c r="M12" i="2"/>
  <c r="M10" i="2"/>
  <c r="M8" i="2"/>
  <c r="M6" i="2"/>
  <c r="K84" i="2"/>
  <c r="O84" i="2" s="1"/>
  <c r="J84" i="2"/>
  <c r="N84" i="2" s="1"/>
  <c r="I84" i="2"/>
  <c r="M84" i="2" s="1"/>
  <c r="H84" i="2"/>
  <c r="L84" i="2" s="1"/>
  <c r="K83" i="2"/>
  <c r="O83" i="2" s="1"/>
  <c r="J83" i="2"/>
  <c r="N83" i="2" s="1"/>
  <c r="I83" i="2"/>
  <c r="M83" i="2" s="1"/>
  <c r="H83" i="2"/>
  <c r="L83" i="2" s="1"/>
  <c r="K82" i="2"/>
  <c r="O82" i="2" s="1"/>
  <c r="J82" i="2"/>
  <c r="I82" i="2"/>
  <c r="M82" i="2" s="1"/>
  <c r="H82" i="2"/>
  <c r="L82" i="2" s="1"/>
  <c r="K81" i="2"/>
  <c r="O81" i="2" s="1"/>
  <c r="J81" i="2"/>
  <c r="N81" i="2" s="1"/>
  <c r="I81" i="2"/>
  <c r="M81" i="2" s="1"/>
  <c r="H81" i="2"/>
  <c r="L81" i="2" s="1"/>
  <c r="K80" i="2"/>
  <c r="O80" i="2" s="1"/>
  <c r="J80" i="2"/>
  <c r="N80" i="2" s="1"/>
  <c r="I80" i="2"/>
  <c r="M80" i="2" s="1"/>
  <c r="H80" i="2"/>
  <c r="L80" i="2" s="1"/>
  <c r="K79" i="2"/>
  <c r="O79" i="2" s="1"/>
  <c r="J79" i="2"/>
  <c r="I79" i="2"/>
  <c r="M79" i="2" s="1"/>
  <c r="H79" i="2"/>
  <c r="L79" i="2" s="1"/>
  <c r="K78" i="2"/>
  <c r="O78" i="2" s="1"/>
  <c r="J78" i="2"/>
  <c r="I78" i="2"/>
  <c r="M78" i="2" s="1"/>
  <c r="H78" i="2"/>
  <c r="L78" i="2" s="1"/>
  <c r="K77" i="2"/>
  <c r="O77" i="2" s="1"/>
  <c r="J77" i="2"/>
  <c r="N77" i="2" s="1"/>
  <c r="I77" i="2"/>
  <c r="M77" i="2" s="1"/>
  <c r="H77" i="2"/>
  <c r="L77" i="2" s="1"/>
  <c r="K76" i="2"/>
  <c r="O76" i="2" s="1"/>
  <c r="J76" i="2"/>
  <c r="N76" i="2" s="1"/>
  <c r="I76" i="2"/>
  <c r="M76" i="2" s="1"/>
  <c r="H76" i="2"/>
  <c r="L76" i="2" s="1"/>
  <c r="K75" i="2"/>
  <c r="O75" i="2" s="1"/>
  <c r="J75" i="2"/>
  <c r="I75" i="2"/>
  <c r="M75" i="2" s="1"/>
  <c r="H75" i="2"/>
  <c r="L75" i="2" s="1"/>
  <c r="K74" i="2"/>
  <c r="O74" i="2" s="1"/>
  <c r="J74" i="2"/>
  <c r="I74" i="2"/>
  <c r="M74" i="2" s="1"/>
  <c r="H74" i="2"/>
  <c r="L74" i="2" s="1"/>
  <c r="K73" i="2"/>
  <c r="O73" i="2" s="1"/>
  <c r="J73" i="2"/>
  <c r="N73" i="2" s="1"/>
  <c r="I73" i="2"/>
  <c r="M73" i="2" s="1"/>
  <c r="H73" i="2"/>
  <c r="L73" i="2" s="1"/>
  <c r="K72" i="2"/>
  <c r="O72" i="2" s="1"/>
  <c r="J72" i="2"/>
  <c r="N72" i="2" s="1"/>
  <c r="I72" i="2"/>
  <c r="M72" i="2" s="1"/>
  <c r="H72" i="2"/>
  <c r="L72" i="2" s="1"/>
  <c r="K71" i="2"/>
  <c r="O71" i="2" s="1"/>
  <c r="J71" i="2"/>
  <c r="I71" i="2"/>
  <c r="M71" i="2" s="1"/>
  <c r="H71" i="2"/>
  <c r="L71" i="2" s="1"/>
  <c r="K70" i="2"/>
  <c r="O70" i="2" s="1"/>
  <c r="J70" i="2"/>
  <c r="I70" i="2"/>
  <c r="M70" i="2" s="1"/>
  <c r="H70" i="2"/>
  <c r="L70" i="2" s="1"/>
  <c r="K69" i="2"/>
  <c r="O69" i="2" s="1"/>
  <c r="J69" i="2"/>
  <c r="N69" i="2" s="1"/>
  <c r="I69" i="2"/>
  <c r="M69" i="2" s="1"/>
  <c r="H69" i="2"/>
  <c r="L69" i="2" s="1"/>
  <c r="K68" i="2"/>
  <c r="O68" i="2" s="1"/>
  <c r="J68" i="2"/>
  <c r="N68" i="2" s="1"/>
  <c r="I68" i="2"/>
  <c r="M68" i="2" s="1"/>
  <c r="H68" i="2"/>
  <c r="L68" i="2" s="1"/>
  <c r="K67" i="2"/>
  <c r="O67" i="2" s="1"/>
  <c r="J67" i="2"/>
  <c r="I67" i="2"/>
  <c r="M67" i="2" s="1"/>
  <c r="H67" i="2"/>
  <c r="L67" i="2" s="1"/>
  <c r="K66" i="2"/>
  <c r="O66" i="2" s="1"/>
  <c r="J66" i="2"/>
  <c r="I66" i="2"/>
  <c r="M66" i="2" s="1"/>
  <c r="H66" i="2"/>
  <c r="L66" i="2" s="1"/>
  <c r="K65" i="2"/>
  <c r="O65" i="2" s="1"/>
  <c r="J65" i="2"/>
  <c r="N65" i="2" s="1"/>
  <c r="I65" i="2"/>
  <c r="M65" i="2" s="1"/>
  <c r="H65" i="2"/>
  <c r="L65" i="2" s="1"/>
  <c r="K64" i="2"/>
  <c r="O64" i="2" s="1"/>
  <c r="J64" i="2"/>
  <c r="N64" i="2" s="1"/>
  <c r="I64" i="2"/>
  <c r="M64" i="2" s="1"/>
  <c r="H64" i="2"/>
  <c r="L64" i="2" s="1"/>
  <c r="K63" i="2"/>
  <c r="O63" i="2" s="1"/>
  <c r="J63" i="2"/>
  <c r="I63" i="2"/>
  <c r="M63" i="2" s="1"/>
  <c r="H63" i="2"/>
  <c r="L63" i="2" s="1"/>
  <c r="K62" i="2"/>
  <c r="O62" i="2" s="1"/>
  <c r="J62" i="2"/>
  <c r="I62" i="2"/>
  <c r="M62" i="2" s="1"/>
  <c r="H62" i="2"/>
  <c r="L62" i="2" s="1"/>
  <c r="K61" i="2"/>
  <c r="O61" i="2" s="1"/>
  <c r="J61" i="2"/>
  <c r="N61" i="2" s="1"/>
  <c r="I61" i="2"/>
  <c r="M61" i="2" s="1"/>
  <c r="H61" i="2"/>
  <c r="L61" i="2" s="1"/>
  <c r="K60" i="2"/>
  <c r="O60" i="2" s="1"/>
  <c r="J60" i="2"/>
  <c r="N60" i="2" s="1"/>
  <c r="I60" i="2"/>
  <c r="M60" i="2" s="1"/>
  <c r="K59" i="2"/>
  <c r="O59" i="2" s="1"/>
  <c r="J59" i="2"/>
  <c r="I59" i="2"/>
  <c r="M59" i="2" s="1"/>
  <c r="K58" i="2"/>
  <c r="O58" i="2" s="1"/>
  <c r="J58" i="2"/>
  <c r="N58" i="2" s="1"/>
  <c r="I58" i="2"/>
  <c r="M58" i="2" s="1"/>
  <c r="K57" i="2"/>
  <c r="O57" i="2" s="1"/>
  <c r="J57" i="2"/>
  <c r="N57" i="2" s="1"/>
  <c r="I57" i="2"/>
  <c r="M57" i="2" s="1"/>
  <c r="K56" i="2"/>
  <c r="O56" i="2" s="1"/>
  <c r="J56" i="2"/>
  <c r="N56" i="2" s="1"/>
  <c r="I56" i="2"/>
  <c r="M56" i="2" s="1"/>
  <c r="K55" i="2"/>
  <c r="O55" i="2" s="1"/>
  <c r="J55" i="2"/>
  <c r="I55" i="2"/>
  <c r="M55" i="2" s="1"/>
  <c r="H55" i="2"/>
  <c r="L55" i="2" s="1"/>
  <c r="K54" i="2"/>
  <c r="O54" i="2" s="1"/>
  <c r="J54" i="2"/>
  <c r="I54" i="2"/>
  <c r="M54" i="2" s="1"/>
  <c r="K53" i="2"/>
  <c r="O53" i="2" s="1"/>
  <c r="J53" i="2"/>
  <c r="N53" i="2" s="1"/>
  <c r="I53" i="2"/>
  <c r="M53" i="2" s="1"/>
  <c r="H53" i="2"/>
  <c r="L53" i="2" s="1"/>
  <c r="K52" i="2"/>
  <c r="O52" i="2" s="1"/>
  <c r="J52" i="2"/>
  <c r="N52" i="2" s="1"/>
  <c r="I52" i="2"/>
  <c r="M52" i="2" s="1"/>
  <c r="H52" i="2"/>
  <c r="L52" i="2" s="1"/>
  <c r="K51" i="2"/>
  <c r="O51" i="2" s="1"/>
  <c r="J51" i="2"/>
  <c r="N51" i="2" s="1"/>
  <c r="I51" i="2"/>
  <c r="M51" i="2" s="1"/>
  <c r="H51" i="2"/>
  <c r="L51" i="2" s="1"/>
  <c r="K50" i="2"/>
  <c r="O50" i="2" s="1"/>
  <c r="J50" i="2"/>
  <c r="N50" i="2" s="1"/>
  <c r="I50" i="2"/>
  <c r="M50" i="2" s="1"/>
  <c r="H50" i="2"/>
  <c r="L50" i="2" s="1"/>
  <c r="K49" i="2"/>
  <c r="O49" i="2" s="1"/>
  <c r="J49" i="2"/>
  <c r="N49" i="2" s="1"/>
  <c r="I49" i="2"/>
  <c r="M49" i="2" s="1"/>
  <c r="H49" i="2"/>
  <c r="L49" i="2" s="1"/>
  <c r="K48" i="2"/>
  <c r="O48" i="2" s="1"/>
  <c r="J48" i="2"/>
  <c r="N48" i="2" s="1"/>
  <c r="I48" i="2"/>
  <c r="H48" i="2"/>
  <c r="L48" i="2" s="1"/>
  <c r="K47" i="2"/>
  <c r="O47" i="2" s="1"/>
  <c r="J47" i="2"/>
  <c r="N47" i="2" s="1"/>
  <c r="I47" i="2"/>
  <c r="M47" i="2" s="1"/>
  <c r="H47" i="2"/>
  <c r="L47" i="2" s="1"/>
  <c r="K46" i="2"/>
  <c r="O46" i="2" s="1"/>
  <c r="J46" i="2"/>
  <c r="N46" i="2" s="1"/>
  <c r="I46" i="2"/>
  <c r="H46" i="2"/>
  <c r="L46" i="2" s="1"/>
  <c r="K45" i="2"/>
  <c r="O45" i="2" s="1"/>
  <c r="J45" i="2"/>
  <c r="N45" i="2" s="1"/>
  <c r="I45" i="2"/>
  <c r="M45" i="2" s="1"/>
  <c r="H45" i="2"/>
  <c r="L45" i="2" s="1"/>
  <c r="K44" i="2"/>
  <c r="O44" i="2" s="1"/>
  <c r="J44" i="2"/>
  <c r="N44" i="2" s="1"/>
  <c r="I44" i="2"/>
  <c r="H44" i="2"/>
  <c r="L44" i="2" s="1"/>
  <c r="K43" i="2"/>
  <c r="O43" i="2" s="1"/>
  <c r="J43" i="2"/>
  <c r="N43" i="2" s="1"/>
  <c r="I43" i="2"/>
  <c r="M43" i="2" s="1"/>
  <c r="H43" i="2"/>
  <c r="L43" i="2" s="1"/>
  <c r="K42" i="2"/>
  <c r="O42" i="2" s="1"/>
  <c r="J42" i="2"/>
  <c r="N42" i="2" s="1"/>
  <c r="I42" i="2"/>
  <c r="H42" i="2"/>
  <c r="L42" i="2" s="1"/>
  <c r="K41" i="2"/>
  <c r="O41" i="2" s="1"/>
  <c r="J41" i="2"/>
  <c r="N41" i="2" s="1"/>
  <c r="I41" i="2"/>
  <c r="M41" i="2" s="1"/>
  <c r="H41" i="2"/>
  <c r="L41" i="2" s="1"/>
  <c r="K40" i="2"/>
  <c r="O40" i="2" s="1"/>
  <c r="J40" i="2"/>
  <c r="N40" i="2" s="1"/>
  <c r="I40" i="2"/>
  <c r="H40" i="2"/>
  <c r="L40" i="2" s="1"/>
  <c r="K39" i="2"/>
  <c r="O39" i="2" s="1"/>
  <c r="J39" i="2"/>
  <c r="N39" i="2" s="1"/>
  <c r="I39" i="2"/>
  <c r="M39" i="2" s="1"/>
  <c r="H39" i="2"/>
  <c r="L39" i="2" s="1"/>
  <c r="K38" i="2"/>
  <c r="O38" i="2" s="1"/>
  <c r="J38" i="2"/>
  <c r="N38" i="2" s="1"/>
  <c r="I38" i="2"/>
  <c r="H38" i="2"/>
  <c r="L38" i="2" s="1"/>
  <c r="K37" i="2"/>
  <c r="O37" i="2" s="1"/>
  <c r="J37" i="2"/>
  <c r="N37" i="2" s="1"/>
  <c r="I37" i="2"/>
  <c r="M37" i="2" s="1"/>
  <c r="H37" i="2"/>
  <c r="L37" i="2" s="1"/>
  <c r="K36" i="2"/>
  <c r="O36" i="2" s="1"/>
  <c r="J36" i="2"/>
  <c r="N36" i="2" s="1"/>
  <c r="I36" i="2"/>
  <c r="H36" i="2"/>
  <c r="L36" i="2" s="1"/>
  <c r="K35" i="2"/>
  <c r="O35" i="2" s="1"/>
  <c r="J35" i="2"/>
  <c r="N35" i="2" s="1"/>
  <c r="I35" i="2"/>
  <c r="M35" i="2" s="1"/>
  <c r="H35" i="2"/>
  <c r="L35" i="2" s="1"/>
  <c r="K34" i="2"/>
  <c r="O34" i="2" s="1"/>
  <c r="J34" i="2"/>
  <c r="N34" i="2" s="1"/>
  <c r="I34" i="2"/>
  <c r="H34" i="2"/>
  <c r="L34" i="2" s="1"/>
  <c r="K33" i="2"/>
  <c r="O33" i="2" s="1"/>
  <c r="J33" i="2"/>
  <c r="N33" i="2" s="1"/>
  <c r="I33" i="2"/>
  <c r="M33" i="2" s="1"/>
  <c r="H33" i="2"/>
  <c r="L33" i="2" s="1"/>
  <c r="K32" i="2"/>
  <c r="O32" i="2" s="1"/>
  <c r="J32" i="2"/>
  <c r="N32" i="2" s="1"/>
  <c r="I32" i="2"/>
  <c r="H32" i="2"/>
  <c r="L32" i="2" s="1"/>
  <c r="K31" i="2"/>
  <c r="O31" i="2" s="1"/>
  <c r="J31" i="2"/>
  <c r="N31" i="2" s="1"/>
  <c r="I31" i="2"/>
  <c r="M31" i="2" s="1"/>
  <c r="H31" i="2"/>
  <c r="L31" i="2" s="1"/>
  <c r="K30" i="2"/>
  <c r="O30" i="2" s="1"/>
  <c r="J30" i="2"/>
  <c r="N30" i="2" s="1"/>
  <c r="I30" i="2"/>
  <c r="H30" i="2"/>
  <c r="L30" i="2" s="1"/>
  <c r="K29" i="2"/>
  <c r="O29" i="2" s="1"/>
  <c r="J29" i="2"/>
  <c r="N29" i="2" s="1"/>
  <c r="I29" i="2"/>
  <c r="M29" i="2" s="1"/>
  <c r="H29" i="2"/>
  <c r="L29" i="2" s="1"/>
  <c r="K28" i="2"/>
  <c r="O28" i="2" s="1"/>
  <c r="J28" i="2"/>
  <c r="N28" i="2" s="1"/>
  <c r="I28" i="2"/>
  <c r="H28" i="2"/>
  <c r="L28" i="2" s="1"/>
  <c r="K27" i="2"/>
  <c r="O27" i="2" s="1"/>
  <c r="J27" i="2"/>
  <c r="N27" i="2" s="1"/>
  <c r="I27" i="2"/>
  <c r="M27" i="2" s="1"/>
  <c r="H27" i="2"/>
  <c r="L27" i="2" s="1"/>
  <c r="K26" i="2"/>
  <c r="O26" i="2" s="1"/>
  <c r="J26" i="2"/>
  <c r="N26" i="2" s="1"/>
  <c r="I26" i="2"/>
  <c r="H26" i="2"/>
  <c r="L26" i="2" s="1"/>
  <c r="K25" i="2"/>
  <c r="O25" i="2" s="1"/>
  <c r="J25" i="2"/>
  <c r="N25" i="2" s="1"/>
  <c r="I25" i="2"/>
  <c r="M25" i="2" s="1"/>
  <c r="H25" i="2"/>
  <c r="L25" i="2" s="1"/>
  <c r="K24" i="2"/>
  <c r="O24" i="2" s="1"/>
  <c r="J24" i="2"/>
  <c r="N24" i="2" s="1"/>
  <c r="I24" i="2"/>
  <c r="H24" i="2"/>
  <c r="L24" i="2" s="1"/>
  <c r="K23" i="2"/>
  <c r="O23" i="2" s="1"/>
  <c r="J23" i="2"/>
  <c r="N23" i="2" s="1"/>
  <c r="I23" i="2"/>
  <c r="M23" i="2" s="1"/>
  <c r="H23" i="2"/>
  <c r="L23" i="2" s="1"/>
  <c r="K22" i="2"/>
  <c r="O22" i="2" s="1"/>
  <c r="J22" i="2"/>
  <c r="N22" i="2" s="1"/>
  <c r="I22" i="2"/>
  <c r="H22" i="2"/>
  <c r="L22" i="2" s="1"/>
  <c r="K21" i="2"/>
  <c r="O21" i="2" s="1"/>
  <c r="J21" i="2"/>
  <c r="N21" i="2" s="1"/>
  <c r="I21" i="2"/>
  <c r="M21" i="2" s="1"/>
  <c r="H21" i="2"/>
  <c r="L21" i="2" s="1"/>
  <c r="K20" i="2"/>
  <c r="O20" i="2" s="1"/>
  <c r="J20" i="2"/>
  <c r="N20" i="2" s="1"/>
  <c r="I20" i="2"/>
  <c r="H20" i="2"/>
  <c r="L20" i="2" s="1"/>
  <c r="K19" i="2"/>
  <c r="O19" i="2" s="1"/>
  <c r="J19" i="2"/>
  <c r="N19" i="2" s="1"/>
  <c r="I19" i="2"/>
  <c r="M19" i="2" s="1"/>
  <c r="H19" i="2"/>
  <c r="L19" i="2" s="1"/>
  <c r="K18" i="2"/>
  <c r="O18" i="2" s="1"/>
  <c r="J18" i="2"/>
  <c r="N18" i="2" s="1"/>
  <c r="I18" i="2"/>
  <c r="H18" i="2"/>
  <c r="L18" i="2" s="1"/>
  <c r="K17" i="2"/>
  <c r="O17" i="2" s="1"/>
  <c r="J17" i="2"/>
  <c r="N17" i="2" s="1"/>
  <c r="I17" i="2"/>
  <c r="M17" i="2" s="1"/>
  <c r="H17" i="2"/>
  <c r="L17" i="2" s="1"/>
  <c r="K16" i="2"/>
  <c r="O16" i="2" s="1"/>
  <c r="J16" i="2"/>
  <c r="N16" i="2" s="1"/>
  <c r="I16" i="2"/>
  <c r="H16" i="2"/>
  <c r="L16" i="2" s="1"/>
  <c r="K15" i="2"/>
  <c r="O15" i="2" s="1"/>
  <c r="J15" i="2"/>
  <c r="N15" i="2" s="1"/>
  <c r="I15" i="2"/>
  <c r="M15" i="2" s="1"/>
  <c r="H15" i="2"/>
  <c r="L15" i="2" s="1"/>
  <c r="K14" i="2"/>
  <c r="O14" i="2" s="1"/>
  <c r="J14" i="2"/>
  <c r="N14" i="2" s="1"/>
  <c r="I14" i="2"/>
  <c r="H14" i="2"/>
  <c r="L14" i="2" s="1"/>
  <c r="K13" i="2"/>
  <c r="O13" i="2" s="1"/>
  <c r="J13" i="2"/>
  <c r="N13" i="2" s="1"/>
  <c r="I13" i="2"/>
  <c r="M13" i="2" s="1"/>
  <c r="H13" i="2"/>
  <c r="L13" i="2" s="1"/>
  <c r="K12" i="2"/>
  <c r="O12" i="2" s="1"/>
  <c r="J12" i="2"/>
  <c r="N12" i="2" s="1"/>
  <c r="I12" i="2"/>
  <c r="H12" i="2"/>
  <c r="L12" i="2" s="1"/>
  <c r="K11" i="2"/>
  <c r="O11" i="2" s="1"/>
  <c r="J11" i="2"/>
  <c r="N11" i="2" s="1"/>
  <c r="I11" i="2"/>
  <c r="M11" i="2" s="1"/>
  <c r="H11" i="2"/>
  <c r="L11" i="2" s="1"/>
  <c r="K10" i="2"/>
  <c r="O10" i="2" s="1"/>
  <c r="J10" i="2"/>
  <c r="N10" i="2" s="1"/>
  <c r="I10" i="2"/>
  <c r="H10" i="2"/>
  <c r="L10" i="2" s="1"/>
  <c r="K9" i="2"/>
  <c r="O9" i="2" s="1"/>
  <c r="J9" i="2"/>
  <c r="N9" i="2" s="1"/>
  <c r="I9" i="2"/>
  <c r="M9" i="2" s="1"/>
  <c r="H9" i="2"/>
  <c r="L9" i="2" s="1"/>
  <c r="K8" i="2"/>
  <c r="O8" i="2" s="1"/>
  <c r="J8" i="2"/>
  <c r="N8" i="2" s="1"/>
  <c r="I8" i="2"/>
  <c r="H8" i="2"/>
  <c r="L8" i="2" s="1"/>
  <c r="K7" i="2"/>
  <c r="O7" i="2" s="1"/>
  <c r="J7" i="2"/>
  <c r="N7" i="2" s="1"/>
  <c r="I7" i="2"/>
  <c r="M7" i="2" s="1"/>
  <c r="H7" i="2"/>
  <c r="L7" i="2" s="1"/>
  <c r="K6" i="2"/>
  <c r="O6" i="2" s="1"/>
  <c r="J6" i="2"/>
  <c r="N6" i="2" s="1"/>
  <c r="I6" i="2"/>
  <c r="H6" i="2"/>
  <c r="L6" i="2" s="1"/>
  <c r="D54" i="2" l="1"/>
  <c r="D60" i="2"/>
  <c r="D59" i="2"/>
  <c r="D58" i="2"/>
  <c r="D57" i="2"/>
  <c r="P57" i="2" l="1"/>
  <c r="T57" i="2" s="1"/>
  <c r="H57" i="2"/>
  <c r="L57" i="2" s="1"/>
  <c r="P54" i="2"/>
  <c r="T54" i="2" s="1"/>
  <c r="H54" i="2"/>
  <c r="L54" i="2" s="1"/>
  <c r="P58" i="2"/>
  <c r="T58" i="2" s="1"/>
  <c r="H58" i="2"/>
  <c r="L58" i="2" s="1"/>
  <c r="P59" i="2"/>
  <c r="T59" i="2" s="1"/>
  <c r="H59" i="2"/>
  <c r="L59" i="2" s="1"/>
  <c r="P60" i="2"/>
  <c r="T60" i="2" s="1"/>
  <c r="H60" i="2"/>
  <c r="L60" i="2" s="1"/>
  <c r="D56" i="2"/>
  <c r="P56" i="2" l="1"/>
  <c r="T56" i="2" s="1"/>
  <c r="H56" i="2"/>
  <c r="L56" i="2" s="1"/>
</calcChain>
</file>

<file path=xl/sharedStrings.xml><?xml version="1.0" encoding="utf-8"?>
<sst xmlns="http://schemas.openxmlformats.org/spreadsheetml/2006/main" count="383" uniqueCount="195">
  <si>
    <t>DESAYUNO</t>
  </si>
  <si>
    <t>DESCRIPCIÓN</t>
  </si>
  <si>
    <t>ALMUERZO /CENA</t>
  </si>
  <si>
    <t>ITEM</t>
  </si>
  <si>
    <t xml:space="preserve">REFRIGERIOS </t>
  </si>
  <si>
    <t>Botella de agua 600 cc</t>
  </si>
  <si>
    <t>Jugo Tetra Pack  200 cc</t>
  </si>
  <si>
    <t>BEBIDAS</t>
  </si>
  <si>
    <t>Gaseosa 10 onzas</t>
  </si>
  <si>
    <t>Te Frío 12 onzas</t>
  </si>
  <si>
    <t>Bolsa de agua 350 cc</t>
  </si>
  <si>
    <r>
      <t>Estación de Café: café, agua y aromática. Incluye todos los elementos para la prestación del servicio más el personal. Valor por persona</t>
    </r>
    <r>
      <rPr>
        <b/>
        <sz val="11"/>
        <color rgb="FFFF0000"/>
        <rFont val="Calibri"/>
        <family val="2"/>
        <scheme val="minor"/>
      </rPr>
      <t xml:space="preserve"> PARA 4 HORAS</t>
    </r>
  </si>
  <si>
    <r>
      <t xml:space="preserve">Estación de Café: café, agua y aromática. Incluye todos los elementos para la prestación del servicio más el personal. Valor por persona </t>
    </r>
    <r>
      <rPr>
        <b/>
        <sz val="11"/>
        <color rgb="FFFF0000"/>
        <rFont val="Calibri"/>
        <family val="2"/>
        <scheme val="minor"/>
      </rPr>
      <t>PARA 8 HORAS</t>
    </r>
  </si>
  <si>
    <t>ESTACIÓN DE CAFÉ</t>
  </si>
  <si>
    <t>POSTRES Y DULCES</t>
  </si>
  <si>
    <t>Browni 45 gr</t>
  </si>
  <si>
    <t>Porción de torta 45 gr (diferenes sabores)</t>
  </si>
  <si>
    <t>Porción Postres 45gr (diferenes sabores)</t>
  </si>
  <si>
    <t>GRUPO</t>
  </si>
  <si>
    <t>Ensalada de Frutas Sencilla (12 onzas)</t>
  </si>
  <si>
    <t>Salpicón Sencillo 12 onzas</t>
  </si>
  <si>
    <t>Galletas y /o pastelistos variados 20  gr</t>
  </si>
  <si>
    <t>VALOR UNITARIO INCLUIDO IVA 1 -500 UNDIADES</t>
  </si>
  <si>
    <t>VALOR UNITARIO INCLUIDO IVA
501- 1000 UNDIADES</t>
  </si>
  <si>
    <t>VALOR UNITARIO INCLUIDO IVA 1001- 1500 UNDIADES</t>
  </si>
  <si>
    <t>VALOR UNITARIO INCLUIDO IVA 1501-en adelante</t>
  </si>
  <si>
    <t xml:space="preserve">Róbalo apanado                                                                                Papa Primavera                                                                                                                                         Arroz (blanco, verduras, cabello de angel)                                                                           Ensalada de remolacha y zanahoria   Arepa o Pan  
+ Gaseosa 200 ML                                                                     </t>
  </si>
  <si>
    <t xml:space="preserve">Res Encebollada                                                                                     Papa a la francesa                                                                                                                                       Ensalada de Remolacha                                                                     Arroz                                                                                                          Arepa o Pan          
+ Gaseosa 200 ML                                                                </t>
  </si>
  <si>
    <t xml:space="preserve">TIPICO:                                                                                                          Frijoles cargamanto 
Arroz blanco                                                                                        Plátano maduro (2 unidades)
Carne molida , chorizo , chicharron  
Ensalada 
Arepa                                                           
Bocadillo o Panelita en empaque individual 
+ Gaseosa 200 ML    </t>
  </si>
  <si>
    <t>Croissant de jamón y queso + Jugo en caja x 200 ml</t>
  </si>
  <si>
    <t xml:space="preserve">Carne de  res, cerdo, pollo a  la plancha 
Arroz  (blanco, verduras, cabello de angel ) 
Papa o yuca o  tajada  de maduro  
Ensalada                                                                                       
Fruta      
+ Gaseosa 200 ML                                                                              </t>
  </si>
  <si>
    <t xml:space="preserve">Cerdo en salsa de frutas o Desmechada con huevo                                                                                       Papa Chip                                                                                       Ensalada oriental                                                                               Arroz (blanco, verduras, cabello de angel)                                                                                                                                                         Arepa o Pan   
+ Gaseosa 200 ML                                                                </t>
  </si>
  <si>
    <t xml:space="preserve">Milanesa de pollo o Res en salsa de champiñones                                                                                                Papa en salsa de queso                                                          Ensalada: lechuga, brócoli, coliflor, zanahoria                            Arroz (blanco, verduras, cabello de angel)                                                                                                                                                  Arepa o Pan    
+ Gaseosa 200 ML                                                                                    </t>
  </si>
  <si>
    <t xml:space="preserve">Costilla a la BBQ o Filete de pollo a la plancha                                                                                                      Croquetas de yuca                                                                           Ensalada de repollo y zanahoria y pasas                                        Arroz (blanco, verduras, cabello de angel)                                                                                                                                                             Arepa o Pan    
+ Gaseosa 200 ML                                                                    </t>
  </si>
  <si>
    <t xml:space="preserve">Arroz mixto 
Papas Chips 
Pan Croissant 
Fruta de temporada  
Postre                                                                                                     Torta de queso                                                                   
+ Gaseosa 200 ML    </t>
  </si>
  <si>
    <t xml:space="preserve">Lasagña de  pollo o carne o mixta  
Ensalada mixta 
Pan leche 
Torta  
+ Gaseosa 200 ML    </t>
  </si>
  <si>
    <t xml:space="preserve">Carne de cerdo a la plancha                                                                                Arroz al curry                                                                                     Maduro calado                                                                                   Fruta de temporada                                                                                          Arepa o Pan                                                                                                         Postre         
+ Gaseosa 200 ML                                                                                                     </t>
  </si>
  <si>
    <t xml:space="preserve">Sudado de cerdo 
Papa y yuca 
Tajada de maduro 
Arroz  Blanco                                                                                                   Arepa                                                                                                    Postre                                                                                                               Fruta de temporada 
+ Gaseosa 200 ML
</t>
  </si>
  <si>
    <t xml:space="preserve">Lentejas Guisadas                                                                        Goulash (carne en trozos con verduras guisadas                                                                           Arroz blanco                                                                                  Tajada de maduro                                                                                 Fruta de temporada                                                                                                                                                                                           Postre                                                                                   </t>
  </si>
  <si>
    <t xml:space="preserve">Huevo y carne desmechada                                                        Arepa Tela                                                                         Calentado                                                                           Mantequilla                                                                          Galletas
Jugo en caja tetrapack x 250 ml </t>
  </si>
  <si>
    <t xml:space="preserve">Chorizo                                                                                       Huevo                                                                                                  Pan tajado                                                                            Mantequilla                                                                              Palito de queso
Jugo en caja tetrapack x 250 ml </t>
  </si>
  <si>
    <t xml:space="preserve"> Huevos revueltos con maicitos  (2 unidades)                                                                           Tajada Jamón 
Loncah de queso                                                                                           Tostadas de pan (2 unidades)                                                                          Mermelada y mantequilla 
Jugo en caja tetrapack x 250 ml                                                                              </t>
  </si>
  <si>
    <t xml:space="preserve">Arepa tela                                                           Mantequilla                                                                               Porción de quesito                                                                                          Huevo perico (2 unidades)                                                                          Jugo en caja tetrapack x 250 ml    </t>
  </si>
  <si>
    <t xml:space="preserve"> Huevo                                                                                        Salchicha                                                                                          Arepa tela                                                                                       Salsa de Tomate                                                                  Croissant                                                                           Mantequilla
Jugo en caja tetrapack x 250 ml    </t>
  </si>
  <si>
    <t xml:space="preserve">Huevo y carne desmechada  Pan leche Calentado de frijoles y arroz  Mantequilla Galletas 
Jugo en caja tetrapack x 250 ml  </t>
  </si>
  <si>
    <t>Sandwich sencillo: Pan danés, jamón, queso, salsas, lechuga + Jugo en caja x 200 ml o Gaseosa 10 Onzas</t>
  </si>
  <si>
    <t>Sandwich tres carnes: Jamón de cerdo, jamón de pollo, pernil, queso, en pan aliñado o en pan danés  + Jugo en caja x 200 ml o Gaseosa 10 Onzas</t>
  </si>
  <si>
    <t>Wraps  de pollo:  rellena de deditos de pollo apanado, queso mozzarella, miel mostaza, lechuga y tomate + Jugo en caja x 200 ml o Gaseosa 10 Onzas</t>
  </si>
  <si>
    <t>Wraps de jamón y queso mozarella, lechuga, tomates, miel mostaza + Jugo en caja x 200 ml o Gaseosa 10 Onzas</t>
  </si>
  <si>
    <t>Pastel hojaldrado de carne + Jugo en caja x 200 ml</t>
  </si>
  <si>
    <t>Pastel hojaldrado de jamón y queso + Jugo en caja x 200 ml o Gaseosa 10 Onzas</t>
  </si>
  <si>
    <t>Pastel hojaldrado: Guayaba o Arequipe o chocolate + Jugo en caja x 200 ml o Gaseosa 10 Onzas</t>
  </si>
  <si>
    <t>Pastel hojaldrado: Hawaiano + Jugo en caja x 200 ml o Gaseosa 10 Onzas</t>
  </si>
  <si>
    <t>Palo de Queso frito + Jugo en caja x 200 ml o Gaseosa 10 Onzas</t>
  </si>
  <si>
    <t>Pastel de Pollo Frito  + Jugo en caja x 200 ml o Gaseosa 10 Onzas</t>
  </si>
  <si>
    <t>Empanada Ranchera + Jugo en caja x 200 ml o Gaseosa 10 Onzas</t>
  </si>
  <si>
    <t>Panzerottis: Jamón y queso + Jugo en caja x 200 ml o Gaseosa 10 Onzas</t>
  </si>
  <si>
    <t>Hamburguesa  con carne de  res, queso mozarella, tocineta, lechuga, salsas. + Jugo en caja x 200 ml o Gaseosa 10 Onzas</t>
  </si>
  <si>
    <t>OPCIONES</t>
  </si>
  <si>
    <t>PRODUCTO</t>
  </si>
  <si>
    <t>Mañana</t>
  </si>
  <si>
    <t>Producto de sal[1] consistente en 1 Porción de Harina + proteína (jamón, carne o queso) de 120 gr aprox., acompañado de bebida  x 200cc.</t>
  </si>
  <si>
    <t>Tarde</t>
  </si>
  <si>
    <t>Producto dulce[2] de 120 Gr. aprox. Acompañado de jugo o bebida láctea x 200 cc.</t>
  </si>
  <si>
    <t>Hidratación</t>
  </si>
  <si>
    <t>Botella de agua de 600 ml.</t>
  </si>
  <si>
    <t>[1] Sustitutos de sal: palito de queso,  buñuelo, almojábana, croissant, empanada, sándwich,</t>
  </si>
  <si>
    <t>[2] Sustitutos dulces: porción de torta, Brownie,  cupcake,  porción de galletas con chips, repolla rellena de fruta, pan dulce</t>
  </si>
  <si>
    <t>REFRIGERIOS</t>
  </si>
  <si>
    <t>CARACTERISTICAS DE LA RACION.</t>
  </si>
  <si>
    <t>FRUTA</t>
  </si>
  <si>
    <t>80 Gr. Aprox.</t>
  </si>
  <si>
    <t>PROTEINA (Huevo, queso, Carnes frías, cárnicos, etc.)</t>
  </si>
  <si>
    <t>100 Gr. En cocido Aprox.</t>
  </si>
  <si>
    <t>HARINAS</t>
  </si>
  <si>
    <t>LIQUIDO</t>
  </si>
  <si>
    <t>jugo o bebida láctea x 200 cc</t>
  </si>
  <si>
    <t>ALMUERZO Y CENA</t>
  </si>
  <si>
    <t>(80 Gr.)</t>
  </si>
  <si>
    <t>PROTEINA  (Res, Pollo, Cerdo)</t>
  </si>
  <si>
    <t>120 Gr.  Cocido</t>
  </si>
  <si>
    <t>LEGUMBRE O VERDURAS</t>
  </si>
  <si>
    <t>1 porción 100 Gr.</t>
  </si>
  <si>
    <t>Gaseosa, jugo o bebida láctea x 200 cc aprox.</t>
  </si>
  <si>
    <t>ENERGETICO (bocadillo, panelita, chocolatina, frutos secos, etc)</t>
  </si>
  <si>
    <t xml:space="preserve">1 porción </t>
  </si>
  <si>
    <r>
      <t xml:space="preserve">2 </t>
    </r>
    <r>
      <rPr>
        <sz val="11"/>
        <color theme="1"/>
        <rFont val="Calibri"/>
        <family val="2"/>
        <scheme val="minor"/>
      </rPr>
      <t>porciones variadas (100 gr c/u)</t>
    </r>
  </si>
  <si>
    <t>REFERENTES MINUTAS</t>
  </si>
  <si>
    <t xml:space="preserve">REFRIGERIOS REFORZADOS </t>
  </si>
  <si>
    <t>ANTONIO GALOFRE</t>
  </si>
  <si>
    <t>OPCIONES DE  ALIMENTACION EMPACADOS</t>
  </si>
  <si>
    <t xml:space="preserve">VALOR </t>
  </si>
  <si>
    <t xml:space="preserve">DESCRIPCION DEL SERVICIO </t>
  </si>
  <si>
    <t>DESAYUNOS</t>
  </si>
  <si>
    <t xml:space="preserve">PORCION DE  FRUTAS CON YOGURT,  HUEVOS REVUELTOS  CON MAICITOS,   ROLLITOS DE  JAMON Y QUESO,   CROISSANT ,  MERMELADA , MANTEQUILLA, JUGO DE  NARANJA  </t>
  </si>
  <si>
    <t xml:space="preserve">FRUTAS  TROPICALES ,  CALENTADO DE  FRIJOL  CON CARNE  DE  RES, AREPA TELA, QUESITO,  MANTEQUILLA,  CROISSANT, JUGO DE  MANGO O CAFÉ CON LECHE </t>
  </si>
  <si>
    <t xml:space="preserve">MEDIA LUNAS DE  PAPAYA Y MELON,  OMELET DE   JAMON  Y QUESO  PAN DE  MAIZ  O  PAN  ALIÑADO,  TOSTADAS MANTEQUILLA MERMELADA  CON MILO  FRIO </t>
  </si>
  <si>
    <t xml:space="preserve">PORCION DE FRESAS  ,  SANDWICH GRATINADO DE  POLLO CON  CHAMPIÑONES, DEDITOS DE  QUESO, JUGO DE  NARANJA  </t>
  </si>
  <si>
    <t xml:space="preserve">TAMAL ANTIOQUEÑO  DE  CERDO O POLLO  ACOMPAÑADO DE  AREPA, CROISSANT, MANTEQUILLA CHOCOLATE O CAFÉ  CON LECHE </t>
  </si>
  <si>
    <t>ALMUERZOS</t>
  </si>
  <si>
    <t xml:space="preserve">FILETE  DE  POLLO EN SALSA  DE  CHAMPIÑONES, ARROZ  CON CABELLO DE  ANGEL, PURE  DE  PAPA  CON QUESO,  ENSALADA  MIXTA, PAN DE  OREGANO, GASEOSA 250 ML  MARCA RECONOCIDA , MINI POSTRE DE  UCHUVAS </t>
  </si>
  <si>
    <t xml:space="preserve">MEDALLON  DE CERDO EN SALSA  DE  CIRUELAS, ARROZ  CON MAICITOS  Y TOCINETA, PAPA  CRIOLLA  AL  LIMON,  ENSALADA  TOPICAL , PAN, GASEOSA 250 ML MARCA RECONOCIDA, POSTRE DE  FRUTOS  ROJOS </t>
  </si>
  <si>
    <t xml:space="preserve">FILETE DE  PESCADO APANADO EN SALSA TARTARA, ARROZ  CON COCO, PATACONES  PINTONES  X  2 , ENSALADA  CARIBEÑA CON AGUACATE. GASESA  250 ML MARCA RECONOCIDA, , POSTRE DE  QUESO </t>
  </si>
  <si>
    <t>SUDADO DE  POSTA  CON  PAPA, YUCA , PLATANO Y MAZORCA,  ARROZ   BLANCO,  ENSALADA  CAMPESTRE,  AREPA,  GASEOSA 250 ML MARCA RECONOCIDA Y POSTRE DE  AREQUIPE</t>
  </si>
  <si>
    <t xml:space="preserve">TIPICO ANTIOQUEÑO,  CARNE MOLIDA , CHORIZO DE CERDO, CHICHARRON,  TAJADA MADURA, ENSALADA  CON AGUACATE, AREPA  GASEOSA  250 ML MARCA RECONOCIDA, POSTRE DE   MILO </t>
  </si>
  <si>
    <t xml:space="preserve">LOMO DE  RES  EN  SALSA  DEMIGLASSE   ACOMPAÑADO DE  ARROZ  CON CHAMPIÑONES, PAPA  AL GRATIN , ENSALADA  MIXTA  CON  PALMITOS, PAN, GASEOSA  250 ML  MARCA RECONCIDA POSTRE DE   MARACUYA </t>
  </si>
  <si>
    <t xml:space="preserve">CENAS </t>
  </si>
  <si>
    <t xml:space="preserve">ARROZ  CON  POLLO ( POLLO DESMECHADO, SALCHICHA, VARIEDAD  DE  VERDURAS  , ACOMPAÑADO DE  PAPAS  A  LA  FRANCESA, ENSALADA  PRIMAVERA,  PAN DE  AJO, GASEOSA  250 ML MARCA  RECONOCIDA, POSTRE TIRAMIZU </t>
  </si>
  <si>
    <t xml:space="preserve">TRUCHA  AL AJILLO O  GRATINADA  ACOMPAÑADA  DE  ARROZ  CON  JAMON Y MAICITOS , CROQUETAS  DE  YUCA  X  2  ENSALADA   DE  CAMPO,   GASEOSA   O JUGO  MARA  RECONOCIDA, POSTRE  PIE DE  LIMON </t>
  </si>
  <si>
    <t xml:space="preserve">CREPPES  DE  POLLO O CERDO  CON  CHAMPIÑONES , VARIEDAD  DE  VEGETALES EN SALSA  DE  QUESO,  MIXTURA DE   VERDURAS  SALTEADAS, PAN, GASEOSA O JUGO NATURAL, POSTRE DE  FRUTOS  AMARILLOS </t>
  </si>
  <si>
    <t>SUPREMA  DE  POLLO  RELLENA  DE  JAMON QUESO Y VEGETALES  EN SALSA   DE  ALMENDRAS, ARROZ  CON  NUECES,  PAPA  A  LA CREMA, ENSALADA  WALDORF, GASEOSA  O JUG 250 ML, POSTRE  DE   CHOCOLATE</t>
  </si>
  <si>
    <t xml:space="preserve">MILANESA  DE  POLLO  APANADA  EN SALSA   CRIOLLA  O SALSA  AGRIDULCE, ARROZ  CON ZANAHORIA Y UVAS, PAPAS  ASADAS  , TRILOGIA DE  VEGETALES, GASEOSA  O  JUGO POSTRE  DE DURAZNOS </t>
  </si>
  <si>
    <t xml:space="preserve">SOLOMILLO DE  CERDO AL HORNO EN SALSA DE TAMARINDO, ARROZ CON VEGETALES ,  PURE DE  PAPA  A  LA CREMA, JARDINERA D E LEGUMBREES, PAN, GASEOSA O JUGO NATURAL, POSTRE DE  VAINILLA </t>
  </si>
  <si>
    <t xml:space="preserve">REFRIGERIOS  AM Y PM </t>
  </si>
  <si>
    <t xml:space="preserve">SANDWICH DE LOMO DE CERDO , JAMON  Y QUESO.  VEGETALES   Y  SALSA  RANCH, PORCION  DE FRUTA  O PAPAS  CHIPS,  JUGO  EN CAJITA  </t>
  </si>
  <si>
    <t xml:space="preserve">WRAP DE  POLLO  CON   JAMON Y QUESO VERDURAS CON PAPAS  CHIPS  Y  JUGO EN CAJA </t>
  </si>
  <si>
    <t xml:space="preserve">HAMBURGUESA  DE  RES    CON QUESO   Y TOCINETA,  LECHUGA, TOMATE  Y SALSA DE  LA CASA  PAPAS  CHIPS  Y GASEOSA   240 ML </t>
  </si>
  <si>
    <t>SANDWICH DE  SALAMI,  JAMON DE  POLLO Y  JAMON AHUMADO,  QUESOP Y LECHUGA   CON  PAPAS  O  GRUTA  Y  JUGO  EN CAJITA O GASEOSA 250 ML</t>
  </si>
  <si>
    <t xml:space="preserve">WAFFLES  CON  FRUTAS  Y AREQUIPE, CREMA CHANTILLY O HELADO  </t>
  </si>
  <si>
    <t xml:space="preserve">ENSALADA  DE  FRUTAS (MANZANA, PIÑA, MANGO MELON, FRESA BANANO CON QUESO LECHERITA YOGURT Y HELADO </t>
  </si>
  <si>
    <t xml:space="preserve">OPCIONES DE  ALIMENTACION ATENDIDOS EN VAJILLA  ( INCLUYE  SERVICIO  DE  MESEROS, VAJILLA, CRISTAL, CUBIERTOS, SERVILLETAS) </t>
  </si>
  <si>
    <t>TARIFARIO CONTRATO 201900080</t>
  </si>
  <si>
    <t>MENÚ ESPECIAL</t>
  </si>
  <si>
    <t xml:space="preserve">Suprema de pollo en salsa de queso
Solomito de res en salsa de vino tinto
Papa pera
Ensalada mezclum y espinaca baby
Pan de finas hierbas
Postre chesse cake de frutos rojos
Gaseosa o jugo natural
Meseros (2)
Menú servido en mesa
</t>
  </si>
  <si>
    <t>REFRIGERIO ESPECIAL</t>
  </si>
  <si>
    <t xml:space="preserve">WRAP DE  POLLO  CON   JAMON Y QUESO VERDURAS CON PAPAS  CHIPS ARTESANALES Y  JUGO EN CAJA </t>
  </si>
  <si>
    <t>Sandwich de lomo de cerdo con salami y jamon ahumado, queso mozarella vegetales y salsa ranch
Parfait de frutas
Jugo natural batido de frutos rojos y frutos amarillos en botella vintage
Empaque: caja de carton kraft</t>
  </si>
  <si>
    <t>MENU ESPECIAL</t>
  </si>
  <si>
    <t>Refrigerio: Muffin de jamón y queso + quiche de queso + maicitos y tocina + capuccino con leche deslactosada</t>
  </si>
  <si>
    <t>Postre: Tiramizu servido en vajilla</t>
  </si>
  <si>
    <t>Café y/o aromatica servida en vajilla</t>
  </si>
  <si>
    <t>SERVICIO EN MESA</t>
  </si>
  <si>
    <t>Meseros por servicio (1)</t>
  </si>
  <si>
    <t>Gaseosa marca postobon o coca cola 250 ml</t>
  </si>
  <si>
    <t>Jugo marca hit 200 ml</t>
  </si>
  <si>
    <t>Almuerzo: Lomito de cerdo a las finas hierbas
Arroz almendrado
Papa pera
Ensalada de lechuga + brocoli + baby glase 
Canasta de pan
Gaseosa</t>
  </si>
  <si>
    <t xml:space="preserve">porcion de  frutas con yogurt,  huevos revueltos  con maicitos,   rollitos de  jamon y queso,   croissant ,  mermelada , mantequilla, jugo de  naranja  </t>
  </si>
  <si>
    <t xml:space="preserve">frutas  tropicales ,  calentado de  frijol  con carne  de  res, arepa tela, quesito,  mantequilla,  croissant, jugo de  mango o café con leche </t>
  </si>
  <si>
    <t xml:space="preserve">media lunas de  papaya y melon,  omelet de   jamon  y queso  pan de  maiz  o  pan  aliñado,  tostadas mantequilla mermelada  con milo  frio </t>
  </si>
  <si>
    <t xml:space="preserve">porcion de fresas  ,  sandwich gratinado de  pollo con  champiñones, deditos de  queso, jugo de  naranja  </t>
  </si>
  <si>
    <t xml:space="preserve">tamal antioqueño  de  cerdo o pollo  acompañado de  arepa, croissant, mantequilla chocolate o café  con leche </t>
  </si>
  <si>
    <t xml:space="preserve">filete  de  pollo en salsa  de  champiñones, arroz  con cabello de  angel, pure  de  papa  con queso,  ensalada  mixta, pan de  oregano, gaseosa 250 ml  marca reconocida , mini postre de  uchuvas </t>
  </si>
  <si>
    <t xml:space="preserve">medallon  de cerdo en salsa  de  ciruelas, arroz  con maicitos  y tocineta, papa  criolla  al  limon,  ensalada  topical , pan, gaseosa 250 ml marca reconocida, postre de  frutos  rojos </t>
  </si>
  <si>
    <t xml:space="preserve">filete de  pescado apanado en salsa tartara, arroz  con coco, patacones  pintones  x  2 , ensalada  caribeña con aguacate. gasesa  250 ml marca reconocida, , postre de  queso </t>
  </si>
  <si>
    <t>sudado de  posta  con  papa, yuca , platano y mazorca,  arroz   blanco,  ensalada  campestre,  arepa,  gaseosa 250 ml marca reconocida y postre de  arequipe</t>
  </si>
  <si>
    <t xml:space="preserve">tipico antioqueño,  carne molida , chorizo de cerdo, chicharron,  tajada madura, ensalada  con aguacate, arepa  gaseosa  250 ml marca reconocida, postre de   milo </t>
  </si>
  <si>
    <t xml:space="preserve">lomo de  res  en  salsa  demiglasse   acompañado de  arroz  con champiñones, papa  al gratin , ensalada  mixta  con  palmitos, pan, gaseosa  250 ml  marca reconcida postre de   maracuya </t>
  </si>
  <si>
    <t xml:space="preserve">arroz  con  pollo ( pollo desmechado, salchicha, variedad  de  verduras  , acompañado de  papas  a  la  francesa, ensalada  primavera,  pan de  ajo, gaseosa  250 ml marca  reconocida, postre tiramizu </t>
  </si>
  <si>
    <t xml:space="preserve">trucha  al ajillo o  gratinada  acompañada  de  arroz  con  jamon y maicitos , croquetas  de  yuca  x  2  ensalada   de  campo,   gaseosa   o jugo  mara  reconocida, postre  pie de  limon </t>
  </si>
  <si>
    <t xml:space="preserve">creppes  de  pollo o cerdo  con  champiñones , variedad  de  vegetales en salsa  de  queso,  mixtura de   verduras  salteadas, pan, gaseosa o jugo natural, postre de  frutos  amarillos </t>
  </si>
  <si>
    <t>suprema  de  pollo  rellena  de  jamon queso y vegetales  en salsa   de  almendras, arroz  con  nueces,  papa  a  la crema, ensalada  waldorf, gaseosa  o jug 250 ml, postre  de   chocolate</t>
  </si>
  <si>
    <t xml:space="preserve">milanesa  de  pollo  apanada  en salsa   criolla  o salsa  agridulce, arroz  con zanahoria y uvas, papas  asadas  , trilogia de  vegetales, gaseosa  o  jugo postre  de duraznos </t>
  </si>
  <si>
    <t xml:space="preserve">solomillo de  cerdo al horno en salsa de tamarindo, arroz con vegetales ,  pure de  papa  a  la crema, jardinera d e legumbrees, pan, gaseosa o jugo natural, postre de  vainilla </t>
  </si>
  <si>
    <t xml:space="preserve">sandwich de lomo de cerdo , jamon  y queso.  vegetales   y  salsa  ranch, porcion  de fruta  o papas  chips,  jugo  en cajita  </t>
  </si>
  <si>
    <t xml:space="preserve">wrap de  pollo  con   jamon y queso verduras con papas  chips  y  jugo en caja </t>
  </si>
  <si>
    <t xml:space="preserve">hamburguesa  de  res    con queso   y tocineta,  lechuga, tomate  y salsa de  la casa  papas  chips  y gaseosa   240 ml </t>
  </si>
  <si>
    <t>sandwich de  salami,  jamon de  pollo y  jamon ahumado,  quesop y lechuga   con  papas  o  gruta  y  jugo  en cajita o gaseosa 250 ml</t>
  </si>
  <si>
    <t xml:space="preserve">waffles  con  frutas  y arequipe, crema chantilly o helado  </t>
  </si>
  <si>
    <t xml:space="preserve">ensalada  de  frutas (manzana, piña, mango melon, fresa banano con queso lecherita yogurt y helado </t>
  </si>
  <si>
    <t xml:space="preserve">wrap de  pollo  con   jamon y queso verduras con papas  chips artesanales y  jugo en caja </t>
  </si>
  <si>
    <t xml:space="preserve">Botella de agua 600 cc presentación ecopack </t>
  </si>
  <si>
    <t>TARIFARIO A MARZO 31 DE 2020</t>
  </si>
  <si>
    <t xml:space="preserve">PRECIO BASE  1 A 500  15 %  PARA  TERMOFORMADO  </t>
  </si>
  <si>
    <t xml:space="preserve">PRECIO BASE DE 501 - 1000    15 % PARA TERMOFORMADO </t>
  </si>
  <si>
    <t>PRECIO BASE DE 1001 - 1500 15 % PARA TERMOFORMADO</t>
  </si>
  <si>
    <t>PRECIO BASE DE  1500 EN ADELANTE  15 % PARA TERMOFORMADO</t>
  </si>
  <si>
    <t xml:space="preserve">PRECIO BASE  1 A 500  18 %  PARA  TERMOFORMADO  </t>
  </si>
  <si>
    <t xml:space="preserve">PRECIO BASE DE 501 - 1000    18 % PARA TERMOFORMADO </t>
  </si>
  <si>
    <t>PRECIO BASE DE 1001 - 1500 18 % PARA TERMOFORMADO</t>
  </si>
  <si>
    <t>PRECIO BASE DE  1500 EN ADELANTE  18 % PARA TERMOFORMADO</t>
  </si>
  <si>
    <t>TARIFARIO A PARTIR DEL 01 DE ABRIL DE 2020  ( 15%) 
Tipo de empaque: Termoformado</t>
  </si>
  <si>
    <t>TARIFARIO A PARTIR DEL 01 DE ABRIL DE 2020  (18%) 
Tipo de empaque: Biodegradable</t>
  </si>
  <si>
    <t xml:space="preserve">TARIFARIO CONTRATO 201900080  PARA ATENDER  LA CONTINGENCIA  POR CORONAVIRUS    TENIENDO EN CUENTA  LOS PRECIOS DE  LOS PRODUCTOS  DE  PRIMERA  NECESIDAD  QUE HAN  INCREMENTADO </t>
  </si>
  <si>
    <t>BOTELLA DE AGUA ECOPACK 600 ML</t>
  </si>
  <si>
    <t>BEBIDA ISOTÓNICA X 500ML</t>
  </si>
  <si>
    <t>Observaciones</t>
  </si>
  <si>
    <t>Botella de Agua: 100% potable, sellada y con el respectivo registro sanitario. botella presentación eco pack x 600 ml</t>
  </si>
  <si>
    <t xml:space="preserve">Bebida Isotónica de 500 ml que contenga agua, sacarosa (azúcar de mesa) y jarabe de glucosa-fructosa, ácido cítrico, cloruro de sodio (sal de mesa), citrato de sodio, fosfato mono potásico, e ingredientes saborizantes y colorantes
</t>
  </si>
  <si>
    <t>Nombre del Representante Legal ___________________________________________</t>
  </si>
  <si>
    <t>C. C. No.________________________________________________________________</t>
  </si>
  <si>
    <t>Dirección de correo_______________________________________________________</t>
  </si>
  <si>
    <t>Dirección electrónica______________________________________________________</t>
  </si>
  <si>
    <t>Ciudad__________________________________________________________________</t>
  </si>
  <si>
    <t>1-250</t>
  </si>
  <si>
    <t>251-500</t>
  </si>
  <si>
    <t>1. Debe incluir en el precio de la cotización empaque en materiales Termoformados y/o biodegradables. Estos dos tipos de empaque se podrán exigir en la ejecución de conformidad a los requerimientos de los clientes de la entidad, por lo que deberan ser considerados en las tarifas propuestas.
2. Cotizar el valor del servicio antes de impuestos. El proveedor durante la  ejecución contractual estará obligado a facturar de conformidad a la normatividad vigente.  "solicitud de cotización"
3. Los rangos a cotizar serán aplicados al volumen de servicio por día en los requerimientos que pudieran ser generados en la ejecución contractual, es decir que las tarifas cotizadas por parte del proveedor seleccionado serán parte del tarifario en la ejecucion contractual</t>
  </si>
  <si>
    <t>501- en adelante</t>
  </si>
  <si>
    <t>SERVICIO DE MESERO</t>
  </si>
  <si>
    <t xml:space="preserve"> POR HORA</t>
  </si>
  <si>
    <t xml:space="preserve">             ESTACION DE CAFÉ</t>
  </si>
  <si>
    <t>REFRIGERIO BASICO</t>
  </si>
  <si>
    <t>Gala, golosa,rosquila,papitas,pastel+gaseosa</t>
  </si>
  <si>
    <t>Valor Total</t>
  </si>
  <si>
    <t xml:space="preserve">ANEXO - DE PRECIOS </t>
  </si>
  <si>
    <t>promedio de tarifas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</si>
</sst>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240A]\ #,##0"/>
    <numFmt numFmtId="165" formatCode="&quot;$&quot;#,##0"/>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font>
    <font>
      <b/>
      <sz val="11"/>
      <color rgb="FFFF0000"/>
      <name val="Calibri"/>
      <family val="2"/>
      <scheme val="minor"/>
    </font>
    <font>
      <u/>
      <sz val="11"/>
      <color theme="10"/>
      <name val="Calibri"/>
      <family val="2"/>
      <scheme val="minor"/>
    </font>
    <font>
      <u/>
      <sz val="11"/>
      <name val="Calibri"/>
      <family val="2"/>
      <scheme val="minor"/>
    </font>
    <font>
      <sz val="11"/>
      <name val="Calibri"/>
      <family val="2"/>
      <scheme val="minor"/>
    </font>
    <font>
      <sz val="11"/>
      <color rgb="FF000000"/>
      <name val="Calibri"/>
      <family val="2"/>
      <scheme val="minor"/>
    </font>
    <font>
      <b/>
      <sz val="14"/>
      <color theme="1"/>
      <name val="Calibri"/>
      <family val="2"/>
      <scheme val="minor"/>
    </font>
    <font>
      <sz val="16"/>
      <color theme="1"/>
      <name val="Calibri"/>
      <family val="2"/>
      <scheme val="minor"/>
    </font>
    <font>
      <b/>
      <sz val="16"/>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6" fillId="0" borderId="0" applyNumberFormat="0" applyFill="0" applyBorder="0" applyAlignment="0" applyProtection="0"/>
    <xf numFmtId="41" fontId="1" fillId="0" borderId="0" applyFont="0" applyFill="0" applyBorder="0" applyAlignment="0" applyProtection="0"/>
  </cellStyleXfs>
  <cellXfs count="97">
    <xf numFmtId="0" fontId="0" fillId="0" borderId="0" xfId="0"/>
    <xf numFmtId="0" fontId="0" fillId="2" borderId="1" xfId="0" applyFill="1" applyBorder="1" applyAlignment="1">
      <alignment horizontal="center" vertical="center"/>
    </xf>
    <xf numFmtId="14" fontId="0" fillId="2" borderId="1" xfId="0" applyNumberFormat="1" applyFill="1" applyBorder="1" applyAlignment="1">
      <alignment vertical="center" wrapText="1"/>
    </xf>
    <xf numFmtId="14" fontId="0" fillId="2" borderId="1" xfId="0" applyNumberFormat="1" applyFill="1" applyBorder="1" applyAlignment="1">
      <alignment horizontal="center" vertical="center" wrapText="1"/>
    </xf>
    <xf numFmtId="0" fontId="3" fillId="2" borderId="1" xfId="0" applyFont="1" applyFill="1" applyBorder="1" applyAlignment="1">
      <alignment horizontal="center" vertical="center"/>
    </xf>
    <xf numFmtId="0" fontId="4" fillId="2" borderId="1" xfId="0" applyFont="1" applyFill="1" applyBorder="1" applyAlignment="1">
      <alignment horizontal="left" vertical="top" wrapText="1"/>
    </xf>
    <xf numFmtId="14" fontId="0" fillId="2" borderId="1" xfId="0" applyNumberFormat="1" applyFill="1" applyBorder="1" applyAlignment="1">
      <alignment horizontal="left" vertical="top" wrapText="1"/>
    </xf>
    <xf numFmtId="0" fontId="0" fillId="2" borderId="1" xfId="0" applyFill="1" applyBorder="1" applyAlignment="1">
      <alignment horizontal="left" vertical="top"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2" fillId="3" borderId="2" xfId="0" applyFont="1" applyFill="1" applyBorder="1" applyAlignment="1">
      <alignment horizontal="center" vertical="center" wrapText="1"/>
    </xf>
    <xf numFmtId="0" fontId="3" fillId="0" borderId="0" xfId="0" applyFont="1"/>
    <xf numFmtId="0" fontId="0" fillId="0" borderId="3" xfId="0" applyBorder="1" applyAlignment="1">
      <alignment horizontal="center" vertical="center" wrapText="1"/>
    </xf>
    <xf numFmtId="0" fontId="7" fillId="0" borderId="3" xfId="1" applyFont="1" applyBorder="1" applyAlignment="1">
      <alignment horizontal="left" vertical="center" wrapText="1"/>
    </xf>
    <xf numFmtId="0" fontId="7" fillId="0" borderId="1" xfId="1"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Alignment="1">
      <alignment horizontal="center" vertical="center" wrapText="1"/>
    </xf>
    <xf numFmtId="0" fontId="2" fillId="3" borderId="2" xfId="0" applyFont="1" applyFill="1" applyBorder="1" applyAlignment="1">
      <alignment horizontal="justify" vertical="center" wrapText="1"/>
    </xf>
    <xf numFmtId="0" fontId="0" fillId="0" borderId="3" xfId="0" applyBorder="1" applyAlignment="1">
      <alignment horizontal="justify" vertical="center" wrapText="1"/>
    </xf>
    <xf numFmtId="0" fontId="0" fillId="0" borderId="1" xfId="0" applyBorder="1" applyAlignment="1">
      <alignment horizontal="justify" vertical="center" wrapText="1"/>
    </xf>
    <xf numFmtId="0" fontId="9" fillId="0" borderId="1" xfId="0" applyFont="1" applyBorder="1" applyAlignment="1">
      <alignment horizontal="justify" vertical="center" wrapText="1"/>
    </xf>
    <xf numFmtId="0" fontId="2" fillId="3" borderId="1" xfId="0"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41" fontId="0" fillId="2" borderId="1" xfId="2" applyFont="1" applyFill="1" applyBorder="1" applyAlignment="1">
      <alignment horizontal="center" vertical="center"/>
    </xf>
    <xf numFmtId="41" fontId="0" fillId="0" borderId="1" xfId="2" applyFont="1" applyBorder="1" applyAlignment="1">
      <alignment vertical="center"/>
    </xf>
    <xf numFmtId="0" fontId="3" fillId="0" borderId="12" xfId="0" applyFont="1" applyBorder="1"/>
    <xf numFmtId="0" fontId="3" fillId="0" borderId="3" xfId="0" applyFont="1" applyBorder="1"/>
    <xf numFmtId="0" fontId="3" fillId="0" borderId="13" xfId="0" applyFont="1" applyBorder="1"/>
    <xf numFmtId="0" fontId="3" fillId="0" borderId="15" xfId="0" applyFont="1" applyBorder="1" applyAlignment="1">
      <alignment wrapText="1"/>
    </xf>
    <xf numFmtId="0" fontId="3" fillId="0" borderId="17" xfId="0" applyFont="1" applyBorder="1" applyAlignment="1">
      <alignment wrapText="1"/>
    </xf>
    <xf numFmtId="0" fontId="3" fillId="0" borderId="1" xfId="0" applyFont="1" applyBorder="1" applyAlignment="1">
      <alignment wrapText="1"/>
    </xf>
    <xf numFmtId="0" fontId="3" fillId="0" borderId="1" xfId="0" applyFont="1" applyBorder="1" applyAlignment="1">
      <alignment vertical="center" wrapText="1"/>
    </xf>
    <xf numFmtId="0" fontId="3" fillId="0" borderId="20" xfId="0" applyFont="1" applyBorder="1" applyAlignment="1">
      <alignment wrapText="1"/>
    </xf>
    <xf numFmtId="0" fontId="0" fillId="0" borderId="1" xfId="0" applyBorder="1" applyAlignment="1">
      <alignment wrapText="1"/>
    </xf>
    <xf numFmtId="41" fontId="0" fillId="0" borderId="1" xfId="2" applyFont="1" applyFill="1" applyBorder="1" applyAlignment="1">
      <alignment vertical="center"/>
    </xf>
    <xf numFmtId="0" fontId="3" fillId="0" borderId="4" xfId="0" applyFont="1" applyBorder="1" applyAlignment="1">
      <alignment wrapText="1"/>
    </xf>
    <xf numFmtId="0" fontId="3" fillId="0" borderId="0" xfId="0" applyFont="1" applyAlignment="1">
      <alignment vertical="center" wrapText="1"/>
    </xf>
    <xf numFmtId="0" fontId="0" fillId="0" borderId="1" xfId="0" applyBorder="1"/>
    <xf numFmtId="0" fontId="9" fillId="0" borderId="1" xfId="0" applyFont="1" applyBorder="1" applyAlignment="1">
      <alignment vertical="center" wrapText="1"/>
    </xf>
    <xf numFmtId="41" fontId="9" fillId="0" borderId="1" xfId="2" applyFont="1" applyBorder="1" applyAlignment="1">
      <alignment horizontal="right" vertical="center" wrapText="1"/>
    </xf>
    <xf numFmtId="41" fontId="0" fillId="0" borderId="1" xfId="2" applyFont="1"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9" fillId="0" borderId="1" xfId="0" applyFont="1" applyBorder="1" applyAlignment="1">
      <alignment horizontal="center" vertical="center" wrapText="1"/>
    </xf>
    <xf numFmtId="0" fontId="0" fillId="0" borderId="1" xfId="0" applyBorder="1" applyAlignment="1">
      <alignment horizontal="center" wrapText="1"/>
    </xf>
    <xf numFmtId="41" fontId="0" fillId="0" borderId="1" xfId="2" applyFont="1" applyFill="1" applyBorder="1"/>
    <xf numFmtId="0" fontId="12" fillId="0" borderId="1" xfId="0" applyFont="1" applyBorder="1" applyAlignment="1">
      <alignment horizontal="center" vertical="center" wrapText="1"/>
    </xf>
    <xf numFmtId="0" fontId="12" fillId="0" borderId="25" xfId="0" applyFont="1" applyBorder="1" applyAlignment="1">
      <alignment horizontal="center" vertical="center" wrapText="1"/>
    </xf>
    <xf numFmtId="41"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2" borderId="0" xfId="0" applyFill="1"/>
    <xf numFmtId="0" fontId="13" fillId="2" borderId="4" xfId="0" applyFont="1" applyFill="1" applyBorder="1" applyAlignment="1">
      <alignment horizontal="center" vertical="center" wrapText="1"/>
    </xf>
    <xf numFmtId="0" fontId="0" fillId="2" borderId="1" xfId="0" applyFill="1" applyBorder="1"/>
    <xf numFmtId="0" fontId="0" fillId="2" borderId="1" xfId="0" applyFill="1" applyBorder="1" applyAlignment="1">
      <alignment vertical="center" wrapText="1"/>
    </xf>
    <xf numFmtId="0" fontId="3" fillId="2" borderId="0" xfId="0" applyFont="1" applyFill="1" applyAlignment="1">
      <alignment horizontal="left" vertical="center"/>
    </xf>
    <xf numFmtId="0" fontId="0" fillId="2" borderId="0" xfId="0" applyFill="1" applyAlignment="1">
      <alignment vertical="center"/>
    </xf>
    <xf numFmtId="0" fontId="13" fillId="2" borderId="1" xfId="0" applyFont="1" applyFill="1" applyBorder="1" applyAlignment="1">
      <alignment horizontal="center" vertical="center" wrapText="1"/>
    </xf>
    <xf numFmtId="0" fontId="10" fillId="4" borderId="0" xfId="0" applyFont="1" applyFill="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26" xfId="0" applyFont="1" applyBorder="1" applyAlignment="1">
      <alignment horizontal="center"/>
    </xf>
    <xf numFmtId="0" fontId="11" fillId="0" borderId="0" xfId="0" applyFont="1" applyAlignment="1">
      <alignment horizontal="center"/>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3" fillId="2" borderId="1" xfId="0" applyFont="1" applyFill="1" applyBorder="1" applyAlignment="1">
      <alignment horizontal="center" vertical="center"/>
    </xf>
    <xf numFmtId="0" fontId="0" fillId="2" borderId="1" xfId="0" applyFill="1" applyBorder="1" applyAlignment="1">
      <alignment horizontal="left" vertical="top" wrapText="1"/>
    </xf>
    <xf numFmtId="0" fontId="3" fillId="2" borderId="0" xfId="0" applyFont="1" applyFill="1" applyAlignment="1">
      <alignment horizontal="left" vertical="center"/>
    </xf>
    <xf numFmtId="0" fontId="0" fillId="2" borderId="1" xfId="0" applyFill="1" applyBorder="1" applyAlignment="1">
      <alignment horizontal="center"/>
    </xf>
    <xf numFmtId="0" fontId="0" fillId="2" borderId="0" xfId="0" applyFill="1" applyAlignment="1">
      <alignment horizont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164" fontId="3" fillId="0" borderId="1" xfId="0" applyNumberFormat="1" applyFont="1" applyBorder="1" applyAlignment="1">
      <alignment horizontal="center" vertical="center"/>
    </xf>
    <xf numFmtId="164" fontId="3" fillId="0" borderId="19" xfId="0" applyNumberFormat="1"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164" fontId="3" fillId="0" borderId="4" xfId="0" applyNumberFormat="1" applyFont="1" applyBorder="1" applyAlignment="1">
      <alignment horizontal="center" vertical="center"/>
    </xf>
    <xf numFmtId="164" fontId="3" fillId="0" borderId="5" xfId="0" applyNumberFormat="1" applyFont="1" applyBorder="1" applyAlignment="1">
      <alignment horizontal="center" vertical="center"/>
    </xf>
    <xf numFmtId="164" fontId="3" fillId="0" borderId="3" xfId="0" applyNumberFormat="1" applyFont="1" applyBorder="1" applyAlignment="1">
      <alignment horizontal="center" vertical="center"/>
    </xf>
    <xf numFmtId="0" fontId="3" fillId="0" borderId="21" xfId="0" applyFont="1" applyBorder="1" applyAlignment="1">
      <alignment horizontal="center" vertical="center" wrapText="1"/>
    </xf>
    <xf numFmtId="0" fontId="3" fillId="0" borderId="0" xfId="0" applyFont="1" applyAlignment="1">
      <alignment horizontal="center" vertical="center" wrapText="1"/>
    </xf>
    <xf numFmtId="0" fontId="3" fillId="0" borderId="2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6" fillId="0" borderId="0" xfId="1" applyAlignment="1">
      <alignment horizontal="left" vertical="center" wrapText="1"/>
    </xf>
    <xf numFmtId="0" fontId="10" fillId="0" borderId="0" xfId="0" applyFont="1" applyAlignment="1">
      <alignment horizontal="center"/>
    </xf>
  </cellXfs>
  <cellStyles count="3">
    <cellStyle name="Hipervínculo" xfId="1" builtinId="8"/>
    <cellStyle name="Millares [0]" xfId="2" builtinId="6"/>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4"/>
  <sheetViews>
    <sheetView showGridLines="0" topLeftCell="A80" zoomScale="80" zoomScaleNormal="80" workbookViewId="0">
      <selection activeCell="L6" sqref="L6:W84"/>
    </sheetView>
  </sheetViews>
  <sheetFormatPr baseColWidth="10" defaultRowHeight="14.5" x14ac:dyDescent="0.35"/>
  <cols>
    <col min="1" max="1" width="6.26953125" style="43" customWidth="1"/>
    <col min="2" max="2" width="13.54296875" customWidth="1"/>
    <col min="3" max="3" width="34.453125" customWidth="1"/>
    <col min="4" max="7" width="16" customWidth="1"/>
    <col min="8" max="11" width="16" hidden="1" customWidth="1"/>
    <col min="16" max="19" width="0" hidden="1" customWidth="1"/>
  </cols>
  <sheetData>
    <row r="1" spans="1:23" ht="57" customHeight="1" x14ac:dyDescent="0.35">
      <c r="A1" s="58" t="s">
        <v>172</v>
      </c>
      <c r="B1" s="58"/>
      <c r="C1" s="58"/>
      <c r="D1" s="58"/>
      <c r="E1" s="58"/>
      <c r="F1" s="58"/>
      <c r="G1" s="58"/>
      <c r="H1" s="58"/>
      <c r="I1" s="58"/>
      <c r="J1" s="58"/>
      <c r="K1" s="58"/>
      <c r="L1" s="58"/>
      <c r="M1" s="58"/>
      <c r="N1" s="58"/>
      <c r="O1" s="58"/>
      <c r="P1" s="58"/>
      <c r="Q1" s="58"/>
      <c r="R1" s="58"/>
      <c r="S1" s="58"/>
      <c r="T1" s="58"/>
      <c r="U1" s="58"/>
      <c r="V1" s="58"/>
      <c r="W1" s="58"/>
    </row>
    <row r="2" spans="1:23" ht="21" x14ac:dyDescent="0.5">
      <c r="A2" s="63" t="s">
        <v>121</v>
      </c>
      <c r="B2" s="64"/>
      <c r="C2" s="64"/>
      <c r="D2" s="64"/>
      <c r="E2" s="64"/>
      <c r="F2" s="64"/>
      <c r="G2" s="64"/>
      <c r="H2" s="64"/>
      <c r="I2" s="64"/>
      <c r="J2" s="64"/>
      <c r="K2" s="64"/>
      <c r="L2" s="64"/>
      <c r="M2" s="64"/>
      <c r="N2" s="64"/>
      <c r="O2" s="64"/>
      <c r="P2" s="64"/>
      <c r="Q2" s="64"/>
      <c r="R2" s="64"/>
      <c r="S2" s="64"/>
      <c r="T2" s="64"/>
      <c r="U2" s="64"/>
      <c r="V2" s="64"/>
      <c r="W2" s="64"/>
    </row>
    <row r="3" spans="1:23" ht="12.75" customHeight="1" x14ac:dyDescent="0.35">
      <c r="A3" s="65" t="s">
        <v>89</v>
      </c>
      <c r="B3" s="66"/>
      <c r="C3" s="66"/>
      <c r="D3" s="66"/>
      <c r="E3" s="66"/>
      <c r="F3" s="66"/>
      <c r="G3" s="66"/>
      <c r="H3" s="66"/>
      <c r="I3" s="66"/>
      <c r="J3" s="66"/>
      <c r="K3" s="66"/>
      <c r="L3" s="66"/>
      <c r="M3" s="66"/>
      <c r="N3" s="66"/>
      <c r="O3" s="66"/>
      <c r="P3" s="66"/>
      <c r="Q3" s="66"/>
      <c r="R3" s="66"/>
      <c r="S3" s="66"/>
      <c r="T3" s="66"/>
      <c r="U3" s="66"/>
      <c r="V3" s="66"/>
      <c r="W3" s="66"/>
    </row>
    <row r="4" spans="1:23" ht="79.5" customHeight="1" x14ac:dyDescent="0.35">
      <c r="A4" s="47"/>
      <c r="B4" s="47"/>
      <c r="C4" s="47"/>
      <c r="D4" s="59" t="s">
        <v>161</v>
      </c>
      <c r="E4" s="60"/>
      <c r="F4" s="60"/>
      <c r="G4" s="61"/>
      <c r="H4" s="48"/>
      <c r="I4" s="48"/>
      <c r="J4" s="48"/>
      <c r="K4" s="48"/>
      <c r="L4" s="62" t="s">
        <v>170</v>
      </c>
      <c r="M4" s="62"/>
      <c r="N4" s="62"/>
      <c r="O4" s="62"/>
      <c r="P4" s="47"/>
      <c r="Q4" s="47"/>
      <c r="R4" s="47"/>
      <c r="S4" s="47"/>
      <c r="T4" s="62" t="s">
        <v>171</v>
      </c>
      <c r="U4" s="62"/>
      <c r="V4" s="62"/>
      <c r="W4" s="62"/>
    </row>
    <row r="5" spans="1:23" ht="101.5" x14ac:dyDescent="0.35">
      <c r="A5" s="22" t="s">
        <v>3</v>
      </c>
      <c r="B5" s="22" t="s">
        <v>18</v>
      </c>
      <c r="C5" s="22" t="s">
        <v>1</v>
      </c>
      <c r="D5" s="23" t="s">
        <v>22</v>
      </c>
      <c r="E5" s="23" t="s">
        <v>23</v>
      </c>
      <c r="F5" s="23" t="s">
        <v>24</v>
      </c>
      <c r="G5" s="23" t="s">
        <v>25</v>
      </c>
      <c r="H5" s="23" t="s">
        <v>162</v>
      </c>
      <c r="I5" s="23" t="s">
        <v>163</v>
      </c>
      <c r="J5" s="23" t="s">
        <v>164</v>
      </c>
      <c r="K5" s="23" t="s">
        <v>165</v>
      </c>
      <c r="L5" s="23" t="s">
        <v>22</v>
      </c>
      <c r="M5" s="23" t="s">
        <v>23</v>
      </c>
      <c r="N5" s="23" t="s">
        <v>24</v>
      </c>
      <c r="O5" s="23" t="s">
        <v>25</v>
      </c>
      <c r="P5" s="23" t="s">
        <v>166</v>
      </c>
      <c r="Q5" s="23" t="s">
        <v>167</v>
      </c>
      <c r="R5" s="23" t="s">
        <v>168</v>
      </c>
      <c r="S5" s="23" t="s">
        <v>169</v>
      </c>
      <c r="T5" s="23" t="s">
        <v>22</v>
      </c>
      <c r="U5" s="23" t="s">
        <v>23</v>
      </c>
      <c r="V5" s="23" t="s">
        <v>24</v>
      </c>
      <c r="W5" s="23" t="s">
        <v>25</v>
      </c>
    </row>
    <row r="6" spans="1:23" ht="101.5" x14ac:dyDescent="0.35">
      <c r="A6" s="4">
        <v>1</v>
      </c>
      <c r="B6" s="8" t="s">
        <v>2</v>
      </c>
      <c r="C6" s="5" t="s">
        <v>26</v>
      </c>
      <c r="D6" s="24">
        <v>6900</v>
      </c>
      <c r="E6" s="24">
        <v>6800</v>
      </c>
      <c r="F6" s="24">
        <v>6700</v>
      </c>
      <c r="G6" s="25">
        <v>6600</v>
      </c>
      <c r="H6" s="49">
        <f>((D6/1.19)*15%)+(D6/1.19)</f>
        <v>6668.0672268907565</v>
      </c>
      <c r="I6" s="25">
        <f t="shared" ref="I6:K6" si="0">((E6/1.19)*15%)+(E6/1.19)</f>
        <v>6571.4285714285716</v>
      </c>
      <c r="J6" s="25">
        <f t="shared" si="0"/>
        <v>6474.7899159663866</v>
      </c>
      <c r="K6" s="25">
        <f t="shared" si="0"/>
        <v>6378.1512605042017</v>
      </c>
      <c r="L6" s="49">
        <f>(H6*0.19)+H6</f>
        <v>7935</v>
      </c>
      <c r="M6" s="50">
        <f t="shared" ref="M6:O6" si="1">(I6*0.19)+I6</f>
        <v>7820</v>
      </c>
      <c r="N6" s="50">
        <f t="shared" si="1"/>
        <v>7705</v>
      </c>
      <c r="O6" s="50">
        <f t="shared" si="1"/>
        <v>7590</v>
      </c>
      <c r="P6" s="49">
        <f>((D6/1.19)*18%)+(D6/1.19)</f>
        <v>6842.0168067226896</v>
      </c>
      <c r="Q6" s="50">
        <f t="shared" ref="Q6:S6" si="2">((E6/1.19)*18%)+(E6/1.19)</f>
        <v>6742.8571428571431</v>
      </c>
      <c r="R6" s="50">
        <f t="shared" si="2"/>
        <v>6643.6974789915967</v>
      </c>
      <c r="S6" s="50">
        <f t="shared" si="2"/>
        <v>6544.5378151260502</v>
      </c>
      <c r="T6" s="50">
        <f>(P6*0.19)+P6</f>
        <v>8142.0000000000009</v>
      </c>
      <c r="U6" s="50">
        <f t="shared" ref="U6:W6" si="3">(Q6*0.19)+Q6</f>
        <v>8024</v>
      </c>
      <c r="V6" s="50">
        <f t="shared" si="3"/>
        <v>7906</v>
      </c>
      <c r="W6" s="50">
        <f t="shared" si="3"/>
        <v>7788</v>
      </c>
    </row>
    <row r="7" spans="1:23" ht="92.25" customHeight="1" x14ac:dyDescent="0.35">
      <c r="A7" s="4">
        <v>2</v>
      </c>
      <c r="B7" s="8" t="s">
        <v>2</v>
      </c>
      <c r="C7" s="6" t="s">
        <v>27</v>
      </c>
      <c r="D7" s="24">
        <v>6900</v>
      </c>
      <c r="E7" s="24">
        <v>6800</v>
      </c>
      <c r="F7" s="24">
        <v>6700</v>
      </c>
      <c r="G7" s="25">
        <v>6600</v>
      </c>
      <c r="H7" s="25">
        <f t="shared" ref="H7:H70" si="4">((D7/1.19)*15%)+(D7/1.19)</f>
        <v>6668.0672268907565</v>
      </c>
      <c r="I7" s="25">
        <f t="shared" ref="I7:I70" si="5">((E7/1.19)*15%)+(E7/1.19)</f>
        <v>6571.4285714285716</v>
      </c>
      <c r="J7" s="25">
        <f t="shared" ref="J7:J70" si="6">((F7/1.19)*15%)+(F7/1.19)</f>
        <v>6474.7899159663866</v>
      </c>
      <c r="K7" s="25">
        <f t="shared" ref="K7:K70" si="7">((G7/1.19)*15%)+(G7/1.19)</f>
        <v>6378.1512605042017</v>
      </c>
      <c r="L7" s="50">
        <f t="shared" ref="L7:L70" si="8">(H7*0.19)+H7</f>
        <v>7935</v>
      </c>
      <c r="M7" s="50">
        <f t="shared" ref="M7:M70" si="9">(I7*0.19)+I7</f>
        <v>7820</v>
      </c>
      <c r="N7" s="50">
        <f t="shared" ref="N7:N70" si="10">(J7*0.19)+J7</f>
        <v>7705</v>
      </c>
      <c r="O7" s="50">
        <f t="shared" ref="O7:O70" si="11">(K7*0.19)+K7</f>
        <v>7590</v>
      </c>
      <c r="P7" s="50">
        <f t="shared" ref="P7:P70" si="12">((D7/1.19)*18%)+(D7/1.19)</f>
        <v>6842.0168067226896</v>
      </c>
      <c r="Q7" s="50">
        <f t="shared" ref="Q7:Q70" si="13">((E7/1.19)*18%)+(E7/1.19)</f>
        <v>6742.8571428571431</v>
      </c>
      <c r="R7" s="50">
        <f t="shared" ref="R7:R70" si="14">((F7/1.19)*18%)+(F7/1.19)</f>
        <v>6643.6974789915967</v>
      </c>
      <c r="S7" s="50">
        <f t="shared" ref="S7:S70" si="15">((G7/1.19)*18%)+(G7/1.19)</f>
        <v>6544.5378151260502</v>
      </c>
      <c r="T7" s="50">
        <f t="shared" ref="T7:T70" si="16">(P7*0.19)+P7</f>
        <v>8142.0000000000009</v>
      </c>
      <c r="U7" s="50">
        <f t="shared" ref="U7:U70" si="17">(Q7*0.19)+Q7</f>
        <v>8024</v>
      </c>
      <c r="V7" s="50">
        <f t="shared" ref="V7:V70" si="18">(R7*0.19)+R7</f>
        <v>7906</v>
      </c>
      <c r="W7" s="50">
        <f t="shared" ref="W7:W70" si="19">(S7*0.19)+S7</f>
        <v>7788</v>
      </c>
    </row>
    <row r="8" spans="1:23" ht="124.5" customHeight="1" x14ac:dyDescent="0.35">
      <c r="A8" s="4">
        <v>3</v>
      </c>
      <c r="B8" s="8" t="s">
        <v>2</v>
      </c>
      <c r="C8" s="6" t="s">
        <v>28</v>
      </c>
      <c r="D8" s="24">
        <v>6900</v>
      </c>
      <c r="E8" s="24">
        <v>6800</v>
      </c>
      <c r="F8" s="24">
        <v>6700</v>
      </c>
      <c r="G8" s="25">
        <v>6600</v>
      </c>
      <c r="H8" s="25">
        <f t="shared" si="4"/>
        <v>6668.0672268907565</v>
      </c>
      <c r="I8" s="25">
        <f t="shared" si="5"/>
        <v>6571.4285714285716</v>
      </c>
      <c r="J8" s="25">
        <f t="shared" si="6"/>
        <v>6474.7899159663866</v>
      </c>
      <c r="K8" s="25">
        <f t="shared" si="7"/>
        <v>6378.1512605042017</v>
      </c>
      <c r="L8" s="50">
        <f t="shared" si="8"/>
        <v>7935</v>
      </c>
      <c r="M8" s="50">
        <f t="shared" si="9"/>
        <v>7820</v>
      </c>
      <c r="N8" s="50">
        <f t="shared" si="10"/>
        <v>7705</v>
      </c>
      <c r="O8" s="50">
        <f t="shared" si="11"/>
        <v>7590</v>
      </c>
      <c r="P8" s="50">
        <f t="shared" si="12"/>
        <v>6842.0168067226896</v>
      </c>
      <c r="Q8" s="50">
        <f t="shared" si="13"/>
        <v>6742.8571428571431</v>
      </c>
      <c r="R8" s="50">
        <f t="shared" si="14"/>
        <v>6643.6974789915967</v>
      </c>
      <c r="S8" s="50">
        <f t="shared" si="15"/>
        <v>6544.5378151260502</v>
      </c>
      <c r="T8" s="50">
        <f t="shared" si="16"/>
        <v>8142.0000000000009</v>
      </c>
      <c r="U8" s="50">
        <f t="shared" si="17"/>
        <v>8024</v>
      </c>
      <c r="V8" s="50">
        <f t="shared" si="18"/>
        <v>7906</v>
      </c>
      <c r="W8" s="50">
        <f t="shared" si="19"/>
        <v>7788</v>
      </c>
    </row>
    <row r="9" spans="1:23" ht="101.5" x14ac:dyDescent="0.35">
      <c r="A9" s="4">
        <v>4</v>
      </c>
      <c r="B9" s="8" t="s">
        <v>2</v>
      </c>
      <c r="C9" s="5" t="s">
        <v>30</v>
      </c>
      <c r="D9" s="24">
        <v>6900</v>
      </c>
      <c r="E9" s="24">
        <v>6800</v>
      </c>
      <c r="F9" s="24">
        <v>6700</v>
      </c>
      <c r="G9" s="25">
        <v>6600</v>
      </c>
      <c r="H9" s="25">
        <f t="shared" si="4"/>
        <v>6668.0672268907565</v>
      </c>
      <c r="I9" s="25">
        <f t="shared" si="5"/>
        <v>6571.4285714285716</v>
      </c>
      <c r="J9" s="25">
        <f t="shared" si="6"/>
        <v>6474.7899159663866</v>
      </c>
      <c r="K9" s="25">
        <f t="shared" si="7"/>
        <v>6378.1512605042017</v>
      </c>
      <c r="L9" s="50">
        <f t="shared" si="8"/>
        <v>7935</v>
      </c>
      <c r="M9" s="50">
        <f t="shared" si="9"/>
        <v>7820</v>
      </c>
      <c r="N9" s="50">
        <f t="shared" si="10"/>
        <v>7705</v>
      </c>
      <c r="O9" s="50">
        <f t="shared" si="11"/>
        <v>7590</v>
      </c>
      <c r="P9" s="50">
        <f t="shared" si="12"/>
        <v>6842.0168067226896</v>
      </c>
      <c r="Q9" s="50">
        <f t="shared" si="13"/>
        <v>6742.8571428571431</v>
      </c>
      <c r="R9" s="50">
        <f t="shared" si="14"/>
        <v>6643.6974789915967</v>
      </c>
      <c r="S9" s="50">
        <f t="shared" si="15"/>
        <v>6544.5378151260502</v>
      </c>
      <c r="T9" s="50">
        <f t="shared" si="16"/>
        <v>8142.0000000000009</v>
      </c>
      <c r="U9" s="50">
        <f t="shared" si="17"/>
        <v>8024</v>
      </c>
      <c r="V9" s="50">
        <f t="shared" si="18"/>
        <v>7906</v>
      </c>
      <c r="W9" s="50">
        <f t="shared" si="19"/>
        <v>7788</v>
      </c>
    </row>
    <row r="10" spans="1:23" ht="116" x14ac:dyDescent="0.35">
      <c r="A10" s="4">
        <v>5</v>
      </c>
      <c r="B10" s="8" t="s">
        <v>2</v>
      </c>
      <c r="C10" s="5" t="s">
        <v>31</v>
      </c>
      <c r="D10" s="24">
        <v>6900</v>
      </c>
      <c r="E10" s="24">
        <v>6800</v>
      </c>
      <c r="F10" s="24">
        <v>6700</v>
      </c>
      <c r="G10" s="25">
        <v>6600</v>
      </c>
      <c r="H10" s="25">
        <f t="shared" si="4"/>
        <v>6668.0672268907565</v>
      </c>
      <c r="I10" s="25">
        <f t="shared" si="5"/>
        <v>6571.4285714285716</v>
      </c>
      <c r="J10" s="25">
        <f t="shared" si="6"/>
        <v>6474.7899159663866</v>
      </c>
      <c r="K10" s="25">
        <f t="shared" si="7"/>
        <v>6378.1512605042017</v>
      </c>
      <c r="L10" s="50">
        <f t="shared" si="8"/>
        <v>7935</v>
      </c>
      <c r="M10" s="50">
        <f t="shared" si="9"/>
        <v>7820</v>
      </c>
      <c r="N10" s="50">
        <f t="shared" si="10"/>
        <v>7705</v>
      </c>
      <c r="O10" s="50">
        <f t="shared" si="11"/>
        <v>7590</v>
      </c>
      <c r="P10" s="50">
        <f t="shared" si="12"/>
        <v>6842.0168067226896</v>
      </c>
      <c r="Q10" s="50">
        <f t="shared" si="13"/>
        <v>6742.8571428571431</v>
      </c>
      <c r="R10" s="50">
        <f t="shared" si="14"/>
        <v>6643.6974789915967</v>
      </c>
      <c r="S10" s="50">
        <f t="shared" si="15"/>
        <v>6544.5378151260502</v>
      </c>
      <c r="T10" s="50">
        <f t="shared" si="16"/>
        <v>8142.0000000000009</v>
      </c>
      <c r="U10" s="50">
        <f t="shared" si="17"/>
        <v>8024</v>
      </c>
      <c r="V10" s="50">
        <f t="shared" si="18"/>
        <v>7906</v>
      </c>
      <c r="W10" s="50">
        <f t="shared" si="19"/>
        <v>7788</v>
      </c>
    </row>
    <row r="11" spans="1:23" ht="116" x14ac:dyDescent="0.35">
      <c r="A11" s="4">
        <v>6</v>
      </c>
      <c r="B11" s="8" t="s">
        <v>2</v>
      </c>
      <c r="C11" s="5" t="s">
        <v>32</v>
      </c>
      <c r="D11" s="24">
        <v>6900</v>
      </c>
      <c r="E11" s="24">
        <v>6800</v>
      </c>
      <c r="F11" s="24">
        <v>6700</v>
      </c>
      <c r="G11" s="25">
        <v>6600</v>
      </c>
      <c r="H11" s="25">
        <f t="shared" si="4"/>
        <v>6668.0672268907565</v>
      </c>
      <c r="I11" s="25">
        <f t="shared" si="5"/>
        <v>6571.4285714285716</v>
      </c>
      <c r="J11" s="25">
        <f t="shared" si="6"/>
        <v>6474.7899159663866</v>
      </c>
      <c r="K11" s="25">
        <f t="shared" si="7"/>
        <v>6378.1512605042017</v>
      </c>
      <c r="L11" s="50">
        <f t="shared" si="8"/>
        <v>7935</v>
      </c>
      <c r="M11" s="50">
        <f t="shared" si="9"/>
        <v>7820</v>
      </c>
      <c r="N11" s="50">
        <f t="shared" si="10"/>
        <v>7705</v>
      </c>
      <c r="O11" s="50">
        <f t="shared" si="11"/>
        <v>7590</v>
      </c>
      <c r="P11" s="50">
        <f t="shared" si="12"/>
        <v>6842.0168067226896</v>
      </c>
      <c r="Q11" s="50">
        <f t="shared" si="13"/>
        <v>6742.8571428571431</v>
      </c>
      <c r="R11" s="50">
        <f t="shared" si="14"/>
        <v>6643.6974789915967</v>
      </c>
      <c r="S11" s="50">
        <f t="shared" si="15"/>
        <v>6544.5378151260502</v>
      </c>
      <c r="T11" s="50">
        <f t="shared" si="16"/>
        <v>8142.0000000000009</v>
      </c>
      <c r="U11" s="50">
        <f t="shared" si="17"/>
        <v>8024</v>
      </c>
      <c r="V11" s="50">
        <f t="shared" si="18"/>
        <v>7906</v>
      </c>
      <c r="W11" s="50">
        <f t="shared" si="19"/>
        <v>7788</v>
      </c>
    </row>
    <row r="12" spans="1:23" ht="116" x14ac:dyDescent="0.35">
      <c r="A12" s="4">
        <v>7</v>
      </c>
      <c r="B12" s="8" t="s">
        <v>2</v>
      </c>
      <c r="C12" s="5" t="s">
        <v>33</v>
      </c>
      <c r="D12" s="24">
        <v>6900</v>
      </c>
      <c r="E12" s="24">
        <v>6800</v>
      </c>
      <c r="F12" s="24">
        <v>6700</v>
      </c>
      <c r="G12" s="25">
        <v>6600</v>
      </c>
      <c r="H12" s="25">
        <f t="shared" si="4"/>
        <v>6668.0672268907565</v>
      </c>
      <c r="I12" s="25">
        <f t="shared" si="5"/>
        <v>6571.4285714285716</v>
      </c>
      <c r="J12" s="25">
        <f t="shared" si="6"/>
        <v>6474.7899159663866</v>
      </c>
      <c r="K12" s="25">
        <f t="shared" si="7"/>
        <v>6378.1512605042017</v>
      </c>
      <c r="L12" s="50">
        <f t="shared" si="8"/>
        <v>7935</v>
      </c>
      <c r="M12" s="50">
        <f t="shared" si="9"/>
        <v>7820</v>
      </c>
      <c r="N12" s="50">
        <f t="shared" si="10"/>
        <v>7705</v>
      </c>
      <c r="O12" s="50">
        <f t="shared" si="11"/>
        <v>7590</v>
      </c>
      <c r="P12" s="50">
        <f t="shared" si="12"/>
        <v>6842.0168067226896</v>
      </c>
      <c r="Q12" s="50">
        <f t="shared" si="13"/>
        <v>6742.8571428571431</v>
      </c>
      <c r="R12" s="50">
        <f t="shared" si="14"/>
        <v>6643.6974789915967</v>
      </c>
      <c r="S12" s="50">
        <f t="shared" si="15"/>
        <v>6544.5378151260502</v>
      </c>
      <c r="T12" s="50">
        <f t="shared" si="16"/>
        <v>8142.0000000000009</v>
      </c>
      <c r="U12" s="50">
        <f t="shared" si="17"/>
        <v>8024</v>
      </c>
      <c r="V12" s="50">
        <f t="shared" si="18"/>
        <v>7906</v>
      </c>
      <c r="W12" s="50">
        <f t="shared" si="19"/>
        <v>7788</v>
      </c>
    </row>
    <row r="13" spans="1:23" ht="101.5" x14ac:dyDescent="0.35">
      <c r="A13" s="4">
        <v>8</v>
      </c>
      <c r="B13" s="8" t="s">
        <v>2</v>
      </c>
      <c r="C13" s="7" t="s">
        <v>34</v>
      </c>
      <c r="D13" s="24">
        <v>6900</v>
      </c>
      <c r="E13" s="24">
        <v>6800</v>
      </c>
      <c r="F13" s="24">
        <v>6700</v>
      </c>
      <c r="G13" s="25">
        <v>6600</v>
      </c>
      <c r="H13" s="25">
        <f t="shared" si="4"/>
        <v>6668.0672268907565</v>
      </c>
      <c r="I13" s="25">
        <f t="shared" si="5"/>
        <v>6571.4285714285716</v>
      </c>
      <c r="J13" s="25">
        <f t="shared" si="6"/>
        <v>6474.7899159663866</v>
      </c>
      <c r="K13" s="25">
        <f t="shared" si="7"/>
        <v>6378.1512605042017</v>
      </c>
      <c r="L13" s="50">
        <f t="shared" si="8"/>
        <v>7935</v>
      </c>
      <c r="M13" s="50">
        <f t="shared" si="9"/>
        <v>7820</v>
      </c>
      <c r="N13" s="50">
        <f t="shared" si="10"/>
        <v>7705</v>
      </c>
      <c r="O13" s="50">
        <f t="shared" si="11"/>
        <v>7590</v>
      </c>
      <c r="P13" s="50">
        <f t="shared" si="12"/>
        <v>6842.0168067226896</v>
      </c>
      <c r="Q13" s="50">
        <f t="shared" si="13"/>
        <v>6742.8571428571431</v>
      </c>
      <c r="R13" s="50">
        <f t="shared" si="14"/>
        <v>6643.6974789915967</v>
      </c>
      <c r="S13" s="50">
        <f t="shared" si="15"/>
        <v>6544.5378151260502</v>
      </c>
      <c r="T13" s="50">
        <f t="shared" si="16"/>
        <v>8142.0000000000009</v>
      </c>
      <c r="U13" s="50">
        <f t="shared" si="17"/>
        <v>8024</v>
      </c>
      <c r="V13" s="50">
        <f t="shared" si="18"/>
        <v>7906</v>
      </c>
      <c r="W13" s="50">
        <f t="shared" si="19"/>
        <v>7788</v>
      </c>
    </row>
    <row r="14" spans="1:23" ht="72.5" x14ac:dyDescent="0.35">
      <c r="A14" s="4">
        <v>9</v>
      </c>
      <c r="B14" s="8" t="s">
        <v>2</v>
      </c>
      <c r="C14" s="5" t="s">
        <v>35</v>
      </c>
      <c r="D14" s="24">
        <v>6900</v>
      </c>
      <c r="E14" s="24">
        <v>6800</v>
      </c>
      <c r="F14" s="24">
        <v>6700</v>
      </c>
      <c r="G14" s="25">
        <v>6600</v>
      </c>
      <c r="H14" s="25">
        <f t="shared" si="4"/>
        <v>6668.0672268907565</v>
      </c>
      <c r="I14" s="25">
        <f t="shared" si="5"/>
        <v>6571.4285714285716</v>
      </c>
      <c r="J14" s="25">
        <f t="shared" si="6"/>
        <v>6474.7899159663866</v>
      </c>
      <c r="K14" s="25">
        <f t="shared" si="7"/>
        <v>6378.1512605042017</v>
      </c>
      <c r="L14" s="50">
        <f t="shared" si="8"/>
        <v>7935</v>
      </c>
      <c r="M14" s="50">
        <f t="shared" si="9"/>
        <v>7820</v>
      </c>
      <c r="N14" s="50">
        <f t="shared" si="10"/>
        <v>7705</v>
      </c>
      <c r="O14" s="50">
        <f t="shared" si="11"/>
        <v>7590</v>
      </c>
      <c r="P14" s="50">
        <f t="shared" si="12"/>
        <v>6842.0168067226896</v>
      </c>
      <c r="Q14" s="50">
        <f t="shared" si="13"/>
        <v>6742.8571428571431</v>
      </c>
      <c r="R14" s="50">
        <f t="shared" si="14"/>
        <v>6643.6974789915967</v>
      </c>
      <c r="S14" s="50">
        <f t="shared" si="15"/>
        <v>6544.5378151260502</v>
      </c>
      <c r="T14" s="50">
        <f t="shared" si="16"/>
        <v>8142.0000000000009</v>
      </c>
      <c r="U14" s="50">
        <f t="shared" si="17"/>
        <v>8024</v>
      </c>
      <c r="V14" s="50">
        <f t="shared" si="18"/>
        <v>7906</v>
      </c>
      <c r="W14" s="50">
        <f t="shared" si="19"/>
        <v>7788</v>
      </c>
    </row>
    <row r="15" spans="1:23" ht="101.5" x14ac:dyDescent="0.35">
      <c r="A15" s="4">
        <v>10</v>
      </c>
      <c r="B15" s="8" t="s">
        <v>2</v>
      </c>
      <c r="C15" s="7" t="s">
        <v>36</v>
      </c>
      <c r="D15" s="24">
        <v>6900</v>
      </c>
      <c r="E15" s="24">
        <v>6800</v>
      </c>
      <c r="F15" s="24">
        <v>6700</v>
      </c>
      <c r="G15" s="25">
        <v>6600</v>
      </c>
      <c r="H15" s="25">
        <f t="shared" si="4"/>
        <v>6668.0672268907565</v>
      </c>
      <c r="I15" s="25">
        <f t="shared" si="5"/>
        <v>6571.4285714285716</v>
      </c>
      <c r="J15" s="25">
        <f t="shared" si="6"/>
        <v>6474.7899159663866</v>
      </c>
      <c r="K15" s="25">
        <f t="shared" si="7"/>
        <v>6378.1512605042017</v>
      </c>
      <c r="L15" s="50">
        <f t="shared" si="8"/>
        <v>7935</v>
      </c>
      <c r="M15" s="50">
        <f t="shared" si="9"/>
        <v>7820</v>
      </c>
      <c r="N15" s="50">
        <f t="shared" si="10"/>
        <v>7705</v>
      </c>
      <c r="O15" s="50">
        <f t="shared" si="11"/>
        <v>7590</v>
      </c>
      <c r="P15" s="50">
        <f t="shared" si="12"/>
        <v>6842.0168067226896</v>
      </c>
      <c r="Q15" s="50">
        <f t="shared" si="13"/>
        <v>6742.8571428571431</v>
      </c>
      <c r="R15" s="50">
        <f t="shared" si="14"/>
        <v>6643.6974789915967</v>
      </c>
      <c r="S15" s="50">
        <f t="shared" si="15"/>
        <v>6544.5378151260502</v>
      </c>
      <c r="T15" s="50">
        <f t="shared" si="16"/>
        <v>8142.0000000000009</v>
      </c>
      <c r="U15" s="50">
        <f t="shared" si="17"/>
        <v>8024</v>
      </c>
      <c r="V15" s="50">
        <f t="shared" si="18"/>
        <v>7906</v>
      </c>
      <c r="W15" s="50">
        <f t="shared" si="19"/>
        <v>7788</v>
      </c>
    </row>
    <row r="16" spans="1:23" ht="130.5" x14ac:dyDescent="0.35">
      <c r="A16" s="4">
        <v>11</v>
      </c>
      <c r="B16" s="8" t="s">
        <v>2</v>
      </c>
      <c r="C16" s="7" t="s">
        <v>37</v>
      </c>
      <c r="D16" s="24">
        <v>6900</v>
      </c>
      <c r="E16" s="24">
        <v>6800</v>
      </c>
      <c r="F16" s="24">
        <v>6700</v>
      </c>
      <c r="G16" s="25">
        <v>6600</v>
      </c>
      <c r="H16" s="25">
        <f t="shared" si="4"/>
        <v>6668.0672268907565</v>
      </c>
      <c r="I16" s="25">
        <f t="shared" si="5"/>
        <v>6571.4285714285716</v>
      </c>
      <c r="J16" s="25">
        <f t="shared" si="6"/>
        <v>6474.7899159663866</v>
      </c>
      <c r="K16" s="25">
        <f t="shared" si="7"/>
        <v>6378.1512605042017</v>
      </c>
      <c r="L16" s="50">
        <f t="shared" si="8"/>
        <v>7935</v>
      </c>
      <c r="M16" s="50">
        <f t="shared" si="9"/>
        <v>7820</v>
      </c>
      <c r="N16" s="50">
        <f t="shared" si="10"/>
        <v>7705</v>
      </c>
      <c r="O16" s="50">
        <f t="shared" si="11"/>
        <v>7590</v>
      </c>
      <c r="P16" s="50">
        <f t="shared" si="12"/>
        <v>6842.0168067226896</v>
      </c>
      <c r="Q16" s="50">
        <f t="shared" si="13"/>
        <v>6742.8571428571431</v>
      </c>
      <c r="R16" s="50">
        <f t="shared" si="14"/>
        <v>6643.6974789915967</v>
      </c>
      <c r="S16" s="50">
        <f t="shared" si="15"/>
        <v>6544.5378151260502</v>
      </c>
      <c r="T16" s="50">
        <f t="shared" si="16"/>
        <v>8142.0000000000009</v>
      </c>
      <c r="U16" s="50">
        <f t="shared" si="17"/>
        <v>8024</v>
      </c>
      <c r="V16" s="50">
        <f t="shared" si="18"/>
        <v>7906</v>
      </c>
      <c r="W16" s="50">
        <f t="shared" si="19"/>
        <v>7788</v>
      </c>
    </row>
    <row r="17" spans="1:23" ht="101.5" x14ac:dyDescent="0.35">
      <c r="A17" s="4">
        <v>12</v>
      </c>
      <c r="B17" s="8" t="s">
        <v>2</v>
      </c>
      <c r="C17" s="7" t="s">
        <v>38</v>
      </c>
      <c r="D17" s="24">
        <v>6900</v>
      </c>
      <c r="E17" s="24">
        <v>6800</v>
      </c>
      <c r="F17" s="24">
        <v>6700</v>
      </c>
      <c r="G17" s="25">
        <v>6600</v>
      </c>
      <c r="H17" s="25">
        <f t="shared" si="4"/>
        <v>6668.0672268907565</v>
      </c>
      <c r="I17" s="25">
        <f t="shared" si="5"/>
        <v>6571.4285714285716</v>
      </c>
      <c r="J17" s="25">
        <f t="shared" si="6"/>
        <v>6474.7899159663866</v>
      </c>
      <c r="K17" s="25">
        <f t="shared" si="7"/>
        <v>6378.1512605042017</v>
      </c>
      <c r="L17" s="50">
        <f t="shared" si="8"/>
        <v>7935</v>
      </c>
      <c r="M17" s="50">
        <f t="shared" si="9"/>
        <v>7820</v>
      </c>
      <c r="N17" s="50">
        <f t="shared" si="10"/>
        <v>7705</v>
      </c>
      <c r="O17" s="50">
        <f t="shared" si="11"/>
        <v>7590</v>
      </c>
      <c r="P17" s="50">
        <f t="shared" si="12"/>
        <v>6842.0168067226896</v>
      </c>
      <c r="Q17" s="50">
        <f t="shared" si="13"/>
        <v>6742.8571428571431</v>
      </c>
      <c r="R17" s="50">
        <f t="shared" si="14"/>
        <v>6643.6974789915967</v>
      </c>
      <c r="S17" s="50">
        <f t="shared" si="15"/>
        <v>6544.5378151260502</v>
      </c>
      <c r="T17" s="50">
        <f t="shared" si="16"/>
        <v>8142.0000000000009</v>
      </c>
      <c r="U17" s="50">
        <f t="shared" si="17"/>
        <v>8024</v>
      </c>
      <c r="V17" s="50">
        <f t="shared" si="18"/>
        <v>7906</v>
      </c>
      <c r="W17" s="50">
        <f t="shared" si="19"/>
        <v>7788</v>
      </c>
    </row>
    <row r="18" spans="1:23" ht="87" x14ac:dyDescent="0.35">
      <c r="A18" s="4">
        <v>1</v>
      </c>
      <c r="B18" s="1" t="s">
        <v>0</v>
      </c>
      <c r="C18" s="5" t="s">
        <v>39</v>
      </c>
      <c r="D18" s="24">
        <v>5650</v>
      </c>
      <c r="E18" s="24">
        <v>5600</v>
      </c>
      <c r="F18" s="24">
        <v>5500</v>
      </c>
      <c r="G18" s="25">
        <v>5450</v>
      </c>
      <c r="H18" s="25">
        <f t="shared" si="4"/>
        <v>5460.0840336134461</v>
      </c>
      <c r="I18" s="25">
        <f t="shared" si="5"/>
        <v>5411.7647058823532</v>
      </c>
      <c r="J18" s="25">
        <f t="shared" si="6"/>
        <v>5315.1260504201682</v>
      </c>
      <c r="K18" s="25">
        <f t="shared" si="7"/>
        <v>5266.8067226890762</v>
      </c>
      <c r="L18" s="50">
        <f t="shared" si="8"/>
        <v>6497.5000000000009</v>
      </c>
      <c r="M18" s="50">
        <f t="shared" si="9"/>
        <v>6440</v>
      </c>
      <c r="N18" s="50">
        <f t="shared" si="10"/>
        <v>6325</v>
      </c>
      <c r="O18" s="50">
        <f t="shared" si="11"/>
        <v>6267.5000000000009</v>
      </c>
      <c r="P18" s="50">
        <f t="shared" si="12"/>
        <v>5602.5210084033624</v>
      </c>
      <c r="Q18" s="50">
        <f t="shared" si="13"/>
        <v>5552.9411764705883</v>
      </c>
      <c r="R18" s="50">
        <f t="shared" si="14"/>
        <v>5453.7815126050418</v>
      </c>
      <c r="S18" s="50">
        <f t="shared" si="15"/>
        <v>5404.2016806722695</v>
      </c>
      <c r="T18" s="50">
        <f t="shared" si="16"/>
        <v>6667.0000000000018</v>
      </c>
      <c r="U18" s="50">
        <f t="shared" si="17"/>
        <v>6608</v>
      </c>
      <c r="V18" s="50">
        <f t="shared" si="18"/>
        <v>6490</v>
      </c>
      <c r="W18" s="50">
        <f t="shared" si="19"/>
        <v>6431.0000000000009</v>
      </c>
    </row>
    <row r="19" spans="1:23" ht="87" x14ac:dyDescent="0.35">
      <c r="A19" s="4">
        <v>2</v>
      </c>
      <c r="B19" s="1" t="s">
        <v>0</v>
      </c>
      <c r="C19" s="6" t="s">
        <v>40</v>
      </c>
      <c r="D19" s="24">
        <v>5650</v>
      </c>
      <c r="E19" s="24">
        <v>5600</v>
      </c>
      <c r="F19" s="24">
        <v>5500</v>
      </c>
      <c r="G19" s="25">
        <v>5450</v>
      </c>
      <c r="H19" s="25">
        <f t="shared" si="4"/>
        <v>5460.0840336134461</v>
      </c>
      <c r="I19" s="25">
        <f t="shared" si="5"/>
        <v>5411.7647058823532</v>
      </c>
      <c r="J19" s="25">
        <f t="shared" si="6"/>
        <v>5315.1260504201682</v>
      </c>
      <c r="K19" s="25">
        <f t="shared" si="7"/>
        <v>5266.8067226890762</v>
      </c>
      <c r="L19" s="50">
        <f t="shared" si="8"/>
        <v>6497.5000000000009</v>
      </c>
      <c r="M19" s="50">
        <f t="shared" si="9"/>
        <v>6440</v>
      </c>
      <c r="N19" s="50">
        <f t="shared" si="10"/>
        <v>6325</v>
      </c>
      <c r="O19" s="50">
        <f t="shared" si="11"/>
        <v>6267.5000000000009</v>
      </c>
      <c r="P19" s="50">
        <f t="shared" si="12"/>
        <v>5602.5210084033624</v>
      </c>
      <c r="Q19" s="50">
        <f t="shared" si="13"/>
        <v>5552.9411764705883</v>
      </c>
      <c r="R19" s="50">
        <f t="shared" si="14"/>
        <v>5453.7815126050418</v>
      </c>
      <c r="S19" s="50">
        <f t="shared" si="15"/>
        <v>5404.2016806722695</v>
      </c>
      <c r="T19" s="50">
        <f t="shared" si="16"/>
        <v>6667.0000000000018</v>
      </c>
      <c r="U19" s="50">
        <f t="shared" si="17"/>
        <v>6608</v>
      </c>
      <c r="V19" s="50">
        <f t="shared" si="18"/>
        <v>6490</v>
      </c>
      <c r="W19" s="50">
        <f t="shared" si="19"/>
        <v>6431.0000000000009</v>
      </c>
    </row>
    <row r="20" spans="1:23" ht="101.5" x14ac:dyDescent="0.35">
      <c r="A20" s="4">
        <v>3</v>
      </c>
      <c r="B20" s="1" t="s">
        <v>0</v>
      </c>
      <c r="C20" s="6" t="s">
        <v>41</v>
      </c>
      <c r="D20" s="24">
        <v>5650</v>
      </c>
      <c r="E20" s="24">
        <v>5600</v>
      </c>
      <c r="F20" s="24">
        <v>5500</v>
      </c>
      <c r="G20" s="25">
        <v>5450</v>
      </c>
      <c r="H20" s="25">
        <f t="shared" si="4"/>
        <v>5460.0840336134461</v>
      </c>
      <c r="I20" s="25">
        <f t="shared" si="5"/>
        <v>5411.7647058823532</v>
      </c>
      <c r="J20" s="25">
        <f t="shared" si="6"/>
        <v>5315.1260504201682</v>
      </c>
      <c r="K20" s="25">
        <f t="shared" si="7"/>
        <v>5266.8067226890762</v>
      </c>
      <c r="L20" s="50">
        <f t="shared" si="8"/>
        <v>6497.5000000000009</v>
      </c>
      <c r="M20" s="50">
        <f t="shared" si="9"/>
        <v>6440</v>
      </c>
      <c r="N20" s="50">
        <f t="shared" si="10"/>
        <v>6325</v>
      </c>
      <c r="O20" s="50">
        <f t="shared" si="11"/>
        <v>6267.5000000000009</v>
      </c>
      <c r="P20" s="50">
        <f t="shared" si="12"/>
        <v>5602.5210084033624</v>
      </c>
      <c r="Q20" s="50">
        <f t="shared" si="13"/>
        <v>5552.9411764705883</v>
      </c>
      <c r="R20" s="50">
        <f t="shared" si="14"/>
        <v>5453.7815126050418</v>
      </c>
      <c r="S20" s="50">
        <f t="shared" si="15"/>
        <v>5404.2016806722695</v>
      </c>
      <c r="T20" s="50">
        <f t="shared" si="16"/>
        <v>6667.0000000000018</v>
      </c>
      <c r="U20" s="50">
        <f t="shared" si="17"/>
        <v>6608</v>
      </c>
      <c r="V20" s="50">
        <f t="shared" si="18"/>
        <v>6490</v>
      </c>
      <c r="W20" s="50">
        <f t="shared" si="19"/>
        <v>6431.0000000000009</v>
      </c>
    </row>
    <row r="21" spans="1:23" ht="72.5" x14ac:dyDescent="0.35">
      <c r="A21" s="4">
        <v>4</v>
      </c>
      <c r="B21" s="1" t="s">
        <v>0</v>
      </c>
      <c r="C21" s="5" t="s">
        <v>42</v>
      </c>
      <c r="D21" s="24">
        <v>5650</v>
      </c>
      <c r="E21" s="24">
        <v>5600</v>
      </c>
      <c r="F21" s="24">
        <v>5500</v>
      </c>
      <c r="G21" s="25">
        <v>5450</v>
      </c>
      <c r="H21" s="25">
        <f t="shared" si="4"/>
        <v>5460.0840336134461</v>
      </c>
      <c r="I21" s="25">
        <f t="shared" si="5"/>
        <v>5411.7647058823532</v>
      </c>
      <c r="J21" s="25">
        <f t="shared" si="6"/>
        <v>5315.1260504201682</v>
      </c>
      <c r="K21" s="25">
        <f t="shared" si="7"/>
        <v>5266.8067226890762</v>
      </c>
      <c r="L21" s="50">
        <f t="shared" si="8"/>
        <v>6497.5000000000009</v>
      </c>
      <c r="M21" s="50">
        <f t="shared" si="9"/>
        <v>6440</v>
      </c>
      <c r="N21" s="50">
        <f t="shared" si="10"/>
        <v>6325</v>
      </c>
      <c r="O21" s="50">
        <f t="shared" si="11"/>
        <v>6267.5000000000009</v>
      </c>
      <c r="P21" s="50">
        <f t="shared" si="12"/>
        <v>5602.5210084033624</v>
      </c>
      <c r="Q21" s="50">
        <f t="shared" si="13"/>
        <v>5552.9411764705883</v>
      </c>
      <c r="R21" s="50">
        <f t="shared" si="14"/>
        <v>5453.7815126050418</v>
      </c>
      <c r="S21" s="50">
        <f t="shared" si="15"/>
        <v>5404.2016806722695</v>
      </c>
      <c r="T21" s="50">
        <f t="shared" si="16"/>
        <v>6667.0000000000018</v>
      </c>
      <c r="U21" s="50">
        <f t="shared" si="17"/>
        <v>6608</v>
      </c>
      <c r="V21" s="50">
        <f t="shared" si="18"/>
        <v>6490</v>
      </c>
      <c r="W21" s="50">
        <f t="shared" si="19"/>
        <v>6431.0000000000009</v>
      </c>
    </row>
    <row r="22" spans="1:23" ht="101.5" x14ac:dyDescent="0.35">
      <c r="A22" s="4">
        <v>5</v>
      </c>
      <c r="B22" s="1" t="s">
        <v>0</v>
      </c>
      <c r="C22" s="5" t="s">
        <v>43</v>
      </c>
      <c r="D22" s="24">
        <v>5650</v>
      </c>
      <c r="E22" s="24">
        <v>5600</v>
      </c>
      <c r="F22" s="24">
        <v>5500</v>
      </c>
      <c r="G22" s="25">
        <v>5450</v>
      </c>
      <c r="H22" s="25">
        <f t="shared" si="4"/>
        <v>5460.0840336134461</v>
      </c>
      <c r="I22" s="25">
        <f t="shared" si="5"/>
        <v>5411.7647058823532</v>
      </c>
      <c r="J22" s="25">
        <f t="shared" si="6"/>
        <v>5315.1260504201682</v>
      </c>
      <c r="K22" s="25">
        <f t="shared" si="7"/>
        <v>5266.8067226890762</v>
      </c>
      <c r="L22" s="50">
        <f t="shared" si="8"/>
        <v>6497.5000000000009</v>
      </c>
      <c r="M22" s="50">
        <f t="shared" si="9"/>
        <v>6440</v>
      </c>
      <c r="N22" s="50">
        <f t="shared" si="10"/>
        <v>6325</v>
      </c>
      <c r="O22" s="50">
        <f t="shared" si="11"/>
        <v>6267.5000000000009</v>
      </c>
      <c r="P22" s="50">
        <f t="shared" si="12"/>
        <v>5602.5210084033624</v>
      </c>
      <c r="Q22" s="50">
        <f t="shared" si="13"/>
        <v>5552.9411764705883</v>
      </c>
      <c r="R22" s="50">
        <f t="shared" si="14"/>
        <v>5453.7815126050418</v>
      </c>
      <c r="S22" s="50">
        <f t="shared" si="15"/>
        <v>5404.2016806722695</v>
      </c>
      <c r="T22" s="50">
        <f t="shared" si="16"/>
        <v>6667.0000000000018</v>
      </c>
      <c r="U22" s="50">
        <f t="shared" si="17"/>
        <v>6608</v>
      </c>
      <c r="V22" s="50">
        <f t="shared" si="18"/>
        <v>6490</v>
      </c>
      <c r="W22" s="50">
        <f t="shared" si="19"/>
        <v>6431.0000000000009</v>
      </c>
    </row>
    <row r="23" spans="1:23" ht="58" x14ac:dyDescent="0.35">
      <c r="A23" s="4">
        <v>6</v>
      </c>
      <c r="B23" s="1" t="s">
        <v>0</v>
      </c>
      <c r="C23" s="6" t="s">
        <v>44</v>
      </c>
      <c r="D23" s="24">
        <v>5650</v>
      </c>
      <c r="E23" s="24">
        <v>5600</v>
      </c>
      <c r="F23" s="24">
        <v>5500</v>
      </c>
      <c r="G23" s="25">
        <v>5450</v>
      </c>
      <c r="H23" s="25">
        <f t="shared" si="4"/>
        <v>5460.0840336134461</v>
      </c>
      <c r="I23" s="25">
        <f t="shared" si="5"/>
        <v>5411.7647058823532</v>
      </c>
      <c r="J23" s="25">
        <f t="shared" si="6"/>
        <v>5315.1260504201682</v>
      </c>
      <c r="K23" s="25">
        <f t="shared" si="7"/>
        <v>5266.8067226890762</v>
      </c>
      <c r="L23" s="50">
        <f t="shared" si="8"/>
        <v>6497.5000000000009</v>
      </c>
      <c r="M23" s="50">
        <f t="shared" si="9"/>
        <v>6440</v>
      </c>
      <c r="N23" s="50">
        <f t="shared" si="10"/>
        <v>6325</v>
      </c>
      <c r="O23" s="50">
        <f t="shared" si="11"/>
        <v>6267.5000000000009</v>
      </c>
      <c r="P23" s="50">
        <f t="shared" si="12"/>
        <v>5602.5210084033624</v>
      </c>
      <c r="Q23" s="50">
        <f t="shared" si="13"/>
        <v>5552.9411764705883</v>
      </c>
      <c r="R23" s="50">
        <f t="shared" si="14"/>
        <v>5453.7815126050418</v>
      </c>
      <c r="S23" s="50">
        <f t="shared" si="15"/>
        <v>5404.2016806722695</v>
      </c>
      <c r="T23" s="50">
        <f t="shared" si="16"/>
        <v>6667.0000000000018</v>
      </c>
      <c r="U23" s="50">
        <f t="shared" si="17"/>
        <v>6608</v>
      </c>
      <c r="V23" s="50">
        <f t="shared" si="18"/>
        <v>6490</v>
      </c>
      <c r="W23" s="50">
        <f t="shared" si="19"/>
        <v>6431.0000000000009</v>
      </c>
    </row>
    <row r="24" spans="1:23" ht="43.5" x14ac:dyDescent="0.35">
      <c r="A24" s="4">
        <v>1</v>
      </c>
      <c r="B24" s="3" t="s">
        <v>4</v>
      </c>
      <c r="C24" s="2" t="s">
        <v>50</v>
      </c>
      <c r="D24" s="24">
        <v>3000</v>
      </c>
      <c r="E24" s="24">
        <v>2950</v>
      </c>
      <c r="F24" s="24">
        <v>2900</v>
      </c>
      <c r="G24" s="25">
        <v>2850</v>
      </c>
      <c r="H24" s="25">
        <f t="shared" si="4"/>
        <v>2899.1596638655465</v>
      </c>
      <c r="I24" s="25">
        <f t="shared" si="5"/>
        <v>2850.840336134454</v>
      </c>
      <c r="J24" s="25">
        <f t="shared" si="6"/>
        <v>2802.5210084033615</v>
      </c>
      <c r="K24" s="25">
        <f t="shared" si="7"/>
        <v>2754.201680672269</v>
      </c>
      <c r="L24" s="50">
        <f t="shared" si="8"/>
        <v>3450.0000000000005</v>
      </c>
      <c r="M24" s="50">
        <f t="shared" si="9"/>
        <v>3392.5</v>
      </c>
      <c r="N24" s="50">
        <f t="shared" si="10"/>
        <v>3335</v>
      </c>
      <c r="O24" s="50">
        <f t="shared" si="11"/>
        <v>3277.5</v>
      </c>
      <c r="P24" s="50">
        <f t="shared" si="12"/>
        <v>2974.7899159663866</v>
      </c>
      <c r="Q24" s="50">
        <f t="shared" si="13"/>
        <v>2925.2100840336138</v>
      </c>
      <c r="R24" s="50">
        <f t="shared" si="14"/>
        <v>2875.6302521008406</v>
      </c>
      <c r="S24" s="50">
        <f t="shared" si="15"/>
        <v>2826.0504201680674</v>
      </c>
      <c r="T24" s="50">
        <f t="shared" si="16"/>
        <v>3540</v>
      </c>
      <c r="U24" s="50">
        <f t="shared" si="17"/>
        <v>3481.0000000000005</v>
      </c>
      <c r="V24" s="50">
        <f t="shared" si="18"/>
        <v>3422.0000000000005</v>
      </c>
      <c r="W24" s="50">
        <f t="shared" si="19"/>
        <v>3363</v>
      </c>
    </row>
    <row r="25" spans="1:23" ht="29" x14ac:dyDescent="0.35">
      <c r="A25" s="4">
        <v>2</v>
      </c>
      <c r="B25" s="3" t="s">
        <v>4</v>
      </c>
      <c r="C25" s="2" t="s">
        <v>49</v>
      </c>
      <c r="D25" s="24">
        <v>3000</v>
      </c>
      <c r="E25" s="24">
        <v>2950</v>
      </c>
      <c r="F25" s="24">
        <v>2900</v>
      </c>
      <c r="G25" s="25">
        <v>2850</v>
      </c>
      <c r="H25" s="25">
        <f t="shared" si="4"/>
        <v>2899.1596638655465</v>
      </c>
      <c r="I25" s="25">
        <f t="shared" si="5"/>
        <v>2850.840336134454</v>
      </c>
      <c r="J25" s="25">
        <f t="shared" si="6"/>
        <v>2802.5210084033615</v>
      </c>
      <c r="K25" s="25">
        <f t="shared" si="7"/>
        <v>2754.201680672269</v>
      </c>
      <c r="L25" s="50">
        <f t="shared" si="8"/>
        <v>3450.0000000000005</v>
      </c>
      <c r="M25" s="50">
        <f t="shared" si="9"/>
        <v>3392.5</v>
      </c>
      <c r="N25" s="50">
        <f t="shared" si="10"/>
        <v>3335</v>
      </c>
      <c r="O25" s="50">
        <f t="shared" si="11"/>
        <v>3277.5</v>
      </c>
      <c r="P25" s="50">
        <f t="shared" si="12"/>
        <v>2974.7899159663866</v>
      </c>
      <c r="Q25" s="50">
        <f t="shared" si="13"/>
        <v>2925.2100840336138</v>
      </c>
      <c r="R25" s="50">
        <f t="shared" si="14"/>
        <v>2875.6302521008406</v>
      </c>
      <c r="S25" s="50">
        <f t="shared" si="15"/>
        <v>2826.0504201680674</v>
      </c>
      <c r="T25" s="50">
        <f t="shared" si="16"/>
        <v>3540</v>
      </c>
      <c r="U25" s="50">
        <f t="shared" si="17"/>
        <v>3481.0000000000005</v>
      </c>
      <c r="V25" s="50">
        <f t="shared" si="18"/>
        <v>3422.0000000000005</v>
      </c>
      <c r="W25" s="50">
        <f t="shared" si="19"/>
        <v>3363</v>
      </c>
    </row>
    <row r="26" spans="1:23" ht="43.5" x14ac:dyDescent="0.35">
      <c r="A26" s="4">
        <v>3</v>
      </c>
      <c r="B26" s="3" t="s">
        <v>4</v>
      </c>
      <c r="C26" s="2" t="s">
        <v>51</v>
      </c>
      <c r="D26" s="24">
        <v>3000</v>
      </c>
      <c r="E26" s="24">
        <v>2950</v>
      </c>
      <c r="F26" s="24">
        <v>2900</v>
      </c>
      <c r="G26" s="25">
        <v>2850</v>
      </c>
      <c r="H26" s="25">
        <f t="shared" si="4"/>
        <v>2899.1596638655465</v>
      </c>
      <c r="I26" s="25">
        <f t="shared" si="5"/>
        <v>2850.840336134454</v>
      </c>
      <c r="J26" s="25">
        <f t="shared" si="6"/>
        <v>2802.5210084033615</v>
      </c>
      <c r="K26" s="25">
        <f t="shared" si="7"/>
        <v>2754.201680672269</v>
      </c>
      <c r="L26" s="50">
        <f t="shared" si="8"/>
        <v>3450.0000000000005</v>
      </c>
      <c r="M26" s="50">
        <f t="shared" si="9"/>
        <v>3392.5</v>
      </c>
      <c r="N26" s="50">
        <f t="shared" si="10"/>
        <v>3335</v>
      </c>
      <c r="O26" s="50">
        <f t="shared" si="11"/>
        <v>3277.5</v>
      </c>
      <c r="P26" s="50">
        <f t="shared" si="12"/>
        <v>2974.7899159663866</v>
      </c>
      <c r="Q26" s="50">
        <f t="shared" si="13"/>
        <v>2925.2100840336138</v>
      </c>
      <c r="R26" s="50">
        <f t="shared" si="14"/>
        <v>2875.6302521008406</v>
      </c>
      <c r="S26" s="50">
        <f t="shared" si="15"/>
        <v>2826.0504201680674</v>
      </c>
      <c r="T26" s="50">
        <f t="shared" si="16"/>
        <v>3540</v>
      </c>
      <c r="U26" s="50">
        <f t="shared" si="17"/>
        <v>3481.0000000000005</v>
      </c>
      <c r="V26" s="50">
        <f t="shared" si="18"/>
        <v>3422.0000000000005</v>
      </c>
      <c r="W26" s="50">
        <f t="shared" si="19"/>
        <v>3363</v>
      </c>
    </row>
    <row r="27" spans="1:23" ht="29" x14ac:dyDescent="0.35">
      <c r="A27" s="4">
        <v>4</v>
      </c>
      <c r="B27" s="3" t="s">
        <v>4</v>
      </c>
      <c r="C27" s="2" t="s">
        <v>52</v>
      </c>
      <c r="D27" s="24">
        <v>3000</v>
      </c>
      <c r="E27" s="24">
        <v>2950</v>
      </c>
      <c r="F27" s="24">
        <v>2900</v>
      </c>
      <c r="G27" s="25">
        <v>2850</v>
      </c>
      <c r="H27" s="25">
        <f t="shared" si="4"/>
        <v>2899.1596638655465</v>
      </c>
      <c r="I27" s="25">
        <f t="shared" si="5"/>
        <v>2850.840336134454</v>
      </c>
      <c r="J27" s="25">
        <f t="shared" si="6"/>
        <v>2802.5210084033615</v>
      </c>
      <c r="K27" s="25">
        <f t="shared" si="7"/>
        <v>2754.201680672269</v>
      </c>
      <c r="L27" s="50">
        <f t="shared" si="8"/>
        <v>3450.0000000000005</v>
      </c>
      <c r="M27" s="50">
        <f t="shared" si="9"/>
        <v>3392.5</v>
      </c>
      <c r="N27" s="50">
        <f t="shared" si="10"/>
        <v>3335</v>
      </c>
      <c r="O27" s="50">
        <f t="shared" si="11"/>
        <v>3277.5</v>
      </c>
      <c r="P27" s="50">
        <f t="shared" si="12"/>
        <v>2974.7899159663866</v>
      </c>
      <c r="Q27" s="50">
        <f t="shared" si="13"/>
        <v>2925.2100840336138</v>
      </c>
      <c r="R27" s="50">
        <f t="shared" si="14"/>
        <v>2875.6302521008406</v>
      </c>
      <c r="S27" s="50">
        <f t="shared" si="15"/>
        <v>2826.0504201680674</v>
      </c>
      <c r="T27" s="50">
        <f t="shared" si="16"/>
        <v>3540</v>
      </c>
      <c r="U27" s="50">
        <f t="shared" si="17"/>
        <v>3481.0000000000005</v>
      </c>
      <c r="V27" s="50">
        <f t="shared" si="18"/>
        <v>3422.0000000000005</v>
      </c>
      <c r="W27" s="50">
        <f t="shared" si="19"/>
        <v>3363</v>
      </c>
    </row>
    <row r="28" spans="1:23" ht="29" x14ac:dyDescent="0.35">
      <c r="A28" s="4">
        <v>5</v>
      </c>
      <c r="B28" s="3" t="s">
        <v>4</v>
      </c>
      <c r="C28" s="2" t="s">
        <v>54</v>
      </c>
      <c r="D28" s="24">
        <v>3000</v>
      </c>
      <c r="E28" s="24">
        <v>2950</v>
      </c>
      <c r="F28" s="24">
        <v>2900</v>
      </c>
      <c r="G28" s="25">
        <v>2850</v>
      </c>
      <c r="H28" s="25">
        <f t="shared" si="4"/>
        <v>2899.1596638655465</v>
      </c>
      <c r="I28" s="25">
        <f t="shared" si="5"/>
        <v>2850.840336134454</v>
      </c>
      <c r="J28" s="25">
        <f t="shared" si="6"/>
        <v>2802.5210084033615</v>
      </c>
      <c r="K28" s="25">
        <f t="shared" si="7"/>
        <v>2754.201680672269</v>
      </c>
      <c r="L28" s="50">
        <f t="shared" si="8"/>
        <v>3450.0000000000005</v>
      </c>
      <c r="M28" s="50">
        <f t="shared" si="9"/>
        <v>3392.5</v>
      </c>
      <c r="N28" s="50">
        <f t="shared" si="10"/>
        <v>3335</v>
      </c>
      <c r="O28" s="50">
        <f t="shared" si="11"/>
        <v>3277.5</v>
      </c>
      <c r="P28" s="50">
        <f t="shared" si="12"/>
        <v>2974.7899159663866</v>
      </c>
      <c r="Q28" s="50">
        <f t="shared" si="13"/>
        <v>2925.2100840336138</v>
      </c>
      <c r="R28" s="50">
        <f t="shared" si="14"/>
        <v>2875.6302521008406</v>
      </c>
      <c r="S28" s="50">
        <f t="shared" si="15"/>
        <v>2826.0504201680674</v>
      </c>
      <c r="T28" s="50">
        <f t="shared" si="16"/>
        <v>3540</v>
      </c>
      <c r="U28" s="50">
        <f t="shared" si="17"/>
        <v>3481.0000000000005</v>
      </c>
      <c r="V28" s="50">
        <f t="shared" si="18"/>
        <v>3422.0000000000005</v>
      </c>
      <c r="W28" s="50">
        <f t="shared" si="19"/>
        <v>3363</v>
      </c>
    </row>
    <row r="29" spans="1:23" ht="29" x14ac:dyDescent="0.35">
      <c r="A29" s="4">
        <v>6</v>
      </c>
      <c r="B29" s="3" t="s">
        <v>4</v>
      </c>
      <c r="C29" s="2" t="s">
        <v>53</v>
      </c>
      <c r="D29" s="24">
        <v>3000</v>
      </c>
      <c r="E29" s="24">
        <v>2950</v>
      </c>
      <c r="F29" s="24">
        <v>2900</v>
      </c>
      <c r="G29" s="25">
        <v>2850</v>
      </c>
      <c r="H29" s="25">
        <f t="shared" si="4"/>
        <v>2899.1596638655465</v>
      </c>
      <c r="I29" s="25">
        <f t="shared" si="5"/>
        <v>2850.840336134454</v>
      </c>
      <c r="J29" s="25">
        <f t="shared" si="6"/>
        <v>2802.5210084033615</v>
      </c>
      <c r="K29" s="25">
        <f t="shared" si="7"/>
        <v>2754.201680672269</v>
      </c>
      <c r="L29" s="50">
        <f t="shared" si="8"/>
        <v>3450.0000000000005</v>
      </c>
      <c r="M29" s="50">
        <f t="shared" si="9"/>
        <v>3392.5</v>
      </c>
      <c r="N29" s="50">
        <f t="shared" si="10"/>
        <v>3335</v>
      </c>
      <c r="O29" s="50">
        <f t="shared" si="11"/>
        <v>3277.5</v>
      </c>
      <c r="P29" s="50">
        <f t="shared" si="12"/>
        <v>2974.7899159663866</v>
      </c>
      <c r="Q29" s="50">
        <f t="shared" si="13"/>
        <v>2925.2100840336138</v>
      </c>
      <c r="R29" s="50">
        <f t="shared" si="14"/>
        <v>2875.6302521008406</v>
      </c>
      <c r="S29" s="50">
        <f t="shared" si="15"/>
        <v>2826.0504201680674</v>
      </c>
      <c r="T29" s="50">
        <f t="shared" si="16"/>
        <v>3540</v>
      </c>
      <c r="U29" s="50">
        <f t="shared" si="17"/>
        <v>3481.0000000000005</v>
      </c>
      <c r="V29" s="50">
        <f t="shared" si="18"/>
        <v>3422.0000000000005</v>
      </c>
      <c r="W29" s="50">
        <f t="shared" si="19"/>
        <v>3363</v>
      </c>
    </row>
    <row r="30" spans="1:23" ht="29" x14ac:dyDescent="0.35">
      <c r="A30" s="4">
        <v>7</v>
      </c>
      <c r="B30" s="3" t="s">
        <v>4</v>
      </c>
      <c r="C30" s="2" t="s">
        <v>29</v>
      </c>
      <c r="D30" s="24">
        <v>3000</v>
      </c>
      <c r="E30" s="24">
        <v>2950</v>
      </c>
      <c r="F30" s="24">
        <v>2900</v>
      </c>
      <c r="G30" s="25">
        <v>2850</v>
      </c>
      <c r="H30" s="25">
        <f t="shared" si="4"/>
        <v>2899.1596638655465</v>
      </c>
      <c r="I30" s="25">
        <f t="shared" si="5"/>
        <v>2850.840336134454</v>
      </c>
      <c r="J30" s="25">
        <f t="shared" si="6"/>
        <v>2802.5210084033615</v>
      </c>
      <c r="K30" s="25">
        <f t="shared" si="7"/>
        <v>2754.201680672269</v>
      </c>
      <c r="L30" s="50">
        <f t="shared" si="8"/>
        <v>3450.0000000000005</v>
      </c>
      <c r="M30" s="50">
        <f t="shared" si="9"/>
        <v>3392.5</v>
      </c>
      <c r="N30" s="50">
        <f t="shared" si="10"/>
        <v>3335</v>
      </c>
      <c r="O30" s="50">
        <f t="shared" si="11"/>
        <v>3277.5</v>
      </c>
      <c r="P30" s="50">
        <f t="shared" si="12"/>
        <v>2974.7899159663866</v>
      </c>
      <c r="Q30" s="50">
        <f t="shared" si="13"/>
        <v>2925.2100840336138</v>
      </c>
      <c r="R30" s="50">
        <f t="shared" si="14"/>
        <v>2875.6302521008406</v>
      </c>
      <c r="S30" s="50">
        <f t="shared" si="15"/>
        <v>2826.0504201680674</v>
      </c>
      <c r="T30" s="50">
        <f t="shared" si="16"/>
        <v>3540</v>
      </c>
      <c r="U30" s="50">
        <f t="shared" si="17"/>
        <v>3481.0000000000005</v>
      </c>
      <c r="V30" s="50">
        <f t="shared" si="18"/>
        <v>3422.0000000000005</v>
      </c>
      <c r="W30" s="50">
        <f t="shared" si="19"/>
        <v>3363</v>
      </c>
    </row>
    <row r="31" spans="1:23" ht="29" x14ac:dyDescent="0.35">
      <c r="A31" s="4">
        <v>8</v>
      </c>
      <c r="B31" s="3" t="s">
        <v>4</v>
      </c>
      <c r="C31" s="2" t="s">
        <v>55</v>
      </c>
      <c r="D31" s="24">
        <v>3000</v>
      </c>
      <c r="E31" s="24">
        <v>2950</v>
      </c>
      <c r="F31" s="24">
        <v>2900</v>
      </c>
      <c r="G31" s="25">
        <v>2850</v>
      </c>
      <c r="H31" s="25">
        <f t="shared" si="4"/>
        <v>2899.1596638655465</v>
      </c>
      <c r="I31" s="25">
        <f t="shared" si="5"/>
        <v>2850.840336134454</v>
      </c>
      <c r="J31" s="25">
        <f t="shared" si="6"/>
        <v>2802.5210084033615</v>
      </c>
      <c r="K31" s="25">
        <f t="shared" si="7"/>
        <v>2754.201680672269</v>
      </c>
      <c r="L31" s="50">
        <f t="shared" si="8"/>
        <v>3450.0000000000005</v>
      </c>
      <c r="M31" s="50">
        <f t="shared" si="9"/>
        <v>3392.5</v>
      </c>
      <c r="N31" s="50">
        <f t="shared" si="10"/>
        <v>3335</v>
      </c>
      <c r="O31" s="50">
        <f t="shared" si="11"/>
        <v>3277.5</v>
      </c>
      <c r="P31" s="50">
        <f t="shared" si="12"/>
        <v>2974.7899159663866</v>
      </c>
      <c r="Q31" s="50">
        <f t="shared" si="13"/>
        <v>2925.2100840336138</v>
      </c>
      <c r="R31" s="50">
        <f t="shared" si="14"/>
        <v>2875.6302521008406</v>
      </c>
      <c r="S31" s="50">
        <f t="shared" si="15"/>
        <v>2826.0504201680674</v>
      </c>
      <c r="T31" s="50">
        <f t="shared" si="16"/>
        <v>3540</v>
      </c>
      <c r="U31" s="50">
        <f t="shared" si="17"/>
        <v>3481.0000000000005</v>
      </c>
      <c r="V31" s="50">
        <f t="shared" si="18"/>
        <v>3422.0000000000005</v>
      </c>
      <c r="W31" s="50">
        <f t="shared" si="19"/>
        <v>3363</v>
      </c>
    </row>
    <row r="32" spans="1:23" ht="29" x14ac:dyDescent="0.35">
      <c r="A32" s="4">
        <v>9</v>
      </c>
      <c r="B32" s="3" t="s">
        <v>4</v>
      </c>
      <c r="C32" s="2" t="s">
        <v>56</v>
      </c>
      <c r="D32" s="24">
        <v>3000</v>
      </c>
      <c r="E32" s="24">
        <v>2950</v>
      </c>
      <c r="F32" s="24">
        <v>2900</v>
      </c>
      <c r="G32" s="25">
        <v>2850</v>
      </c>
      <c r="H32" s="25">
        <f t="shared" si="4"/>
        <v>2899.1596638655465</v>
      </c>
      <c r="I32" s="25">
        <f t="shared" si="5"/>
        <v>2850.840336134454</v>
      </c>
      <c r="J32" s="25">
        <f t="shared" si="6"/>
        <v>2802.5210084033615</v>
      </c>
      <c r="K32" s="25">
        <f t="shared" si="7"/>
        <v>2754.201680672269</v>
      </c>
      <c r="L32" s="50">
        <f t="shared" si="8"/>
        <v>3450.0000000000005</v>
      </c>
      <c r="M32" s="50">
        <f t="shared" si="9"/>
        <v>3392.5</v>
      </c>
      <c r="N32" s="50">
        <f t="shared" si="10"/>
        <v>3335</v>
      </c>
      <c r="O32" s="50">
        <f t="shared" si="11"/>
        <v>3277.5</v>
      </c>
      <c r="P32" s="50">
        <f t="shared" si="12"/>
        <v>2974.7899159663866</v>
      </c>
      <c r="Q32" s="50">
        <f t="shared" si="13"/>
        <v>2925.2100840336138</v>
      </c>
      <c r="R32" s="50">
        <f t="shared" si="14"/>
        <v>2875.6302521008406</v>
      </c>
      <c r="S32" s="50">
        <f t="shared" si="15"/>
        <v>2826.0504201680674</v>
      </c>
      <c r="T32" s="50">
        <f t="shared" si="16"/>
        <v>3540</v>
      </c>
      <c r="U32" s="50">
        <f t="shared" si="17"/>
        <v>3481.0000000000005</v>
      </c>
      <c r="V32" s="50">
        <f t="shared" si="18"/>
        <v>3422.0000000000005</v>
      </c>
      <c r="W32" s="50">
        <f t="shared" si="19"/>
        <v>3363</v>
      </c>
    </row>
    <row r="33" spans="1:23" ht="58" x14ac:dyDescent="0.35">
      <c r="A33" s="4">
        <v>10</v>
      </c>
      <c r="B33" s="3" t="s">
        <v>88</v>
      </c>
      <c r="C33" s="2" t="s">
        <v>57</v>
      </c>
      <c r="D33" s="24">
        <v>5500</v>
      </c>
      <c r="E33" s="24">
        <v>5450</v>
      </c>
      <c r="F33" s="24">
        <v>5400</v>
      </c>
      <c r="G33" s="25">
        <v>5350</v>
      </c>
      <c r="H33" s="25">
        <f t="shared" si="4"/>
        <v>5315.1260504201682</v>
      </c>
      <c r="I33" s="25">
        <f t="shared" si="5"/>
        <v>5266.8067226890762</v>
      </c>
      <c r="J33" s="25">
        <f t="shared" si="6"/>
        <v>5218.4873949579833</v>
      </c>
      <c r="K33" s="25">
        <f t="shared" si="7"/>
        <v>5170.1680672268913</v>
      </c>
      <c r="L33" s="50">
        <f t="shared" si="8"/>
        <v>6325</v>
      </c>
      <c r="M33" s="50">
        <f t="shared" si="9"/>
        <v>6267.5000000000009</v>
      </c>
      <c r="N33" s="50">
        <f t="shared" si="10"/>
        <v>6210</v>
      </c>
      <c r="O33" s="50">
        <f t="shared" si="11"/>
        <v>6152.5000000000009</v>
      </c>
      <c r="P33" s="50">
        <f t="shared" si="12"/>
        <v>5453.7815126050418</v>
      </c>
      <c r="Q33" s="50">
        <f t="shared" si="13"/>
        <v>5404.2016806722695</v>
      </c>
      <c r="R33" s="50">
        <f t="shared" si="14"/>
        <v>5354.6218487394954</v>
      </c>
      <c r="S33" s="50">
        <f t="shared" si="15"/>
        <v>5305.042016806723</v>
      </c>
      <c r="T33" s="50">
        <f t="shared" si="16"/>
        <v>6490</v>
      </c>
      <c r="U33" s="50">
        <f t="shared" si="17"/>
        <v>6431.0000000000009</v>
      </c>
      <c r="V33" s="50">
        <f t="shared" si="18"/>
        <v>6372</v>
      </c>
      <c r="W33" s="50">
        <f t="shared" si="19"/>
        <v>6313</v>
      </c>
    </row>
    <row r="34" spans="1:23" ht="69.75" customHeight="1" x14ac:dyDescent="0.35">
      <c r="A34" s="4">
        <v>11</v>
      </c>
      <c r="B34" s="3" t="s">
        <v>88</v>
      </c>
      <c r="C34" s="10" t="s">
        <v>45</v>
      </c>
      <c r="D34" s="24">
        <v>5500</v>
      </c>
      <c r="E34" s="24">
        <v>5450</v>
      </c>
      <c r="F34" s="24">
        <v>5400</v>
      </c>
      <c r="G34" s="25">
        <v>5350</v>
      </c>
      <c r="H34" s="25">
        <f t="shared" si="4"/>
        <v>5315.1260504201682</v>
      </c>
      <c r="I34" s="25">
        <f t="shared" si="5"/>
        <v>5266.8067226890762</v>
      </c>
      <c r="J34" s="25">
        <f t="shared" si="6"/>
        <v>5218.4873949579833</v>
      </c>
      <c r="K34" s="25">
        <f t="shared" si="7"/>
        <v>5170.1680672268913</v>
      </c>
      <c r="L34" s="50">
        <f t="shared" si="8"/>
        <v>6325</v>
      </c>
      <c r="M34" s="50">
        <f t="shared" si="9"/>
        <v>6267.5000000000009</v>
      </c>
      <c r="N34" s="50">
        <f t="shared" si="10"/>
        <v>6210</v>
      </c>
      <c r="O34" s="50">
        <f t="shared" si="11"/>
        <v>6152.5000000000009</v>
      </c>
      <c r="P34" s="50">
        <f t="shared" si="12"/>
        <v>5453.7815126050418</v>
      </c>
      <c r="Q34" s="50">
        <f t="shared" si="13"/>
        <v>5404.2016806722695</v>
      </c>
      <c r="R34" s="50">
        <f t="shared" si="14"/>
        <v>5354.6218487394954</v>
      </c>
      <c r="S34" s="50">
        <f t="shared" si="15"/>
        <v>5305.042016806723</v>
      </c>
      <c r="T34" s="50">
        <f t="shared" si="16"/>
        <v>6490</v>
      </c>
      <c r="U34" s="50">
        <f t="shared" si="17"/>
        <v>6431.0000000000009</v>
      </c>
      <c r="V34" s="50">
        <f t="shared" si="18"/>
        <v>6372</v>
      </c>
      <c r="W34" s="50">
        <f t="shared" si="19"/>
        <v>6313</v>
      </c>
    </row>
    <row r="35" spans="1:23" ht="58" x14ac:dyDescent="0.35">
      <c r="A35" s="4">
        <v>12</v>
      </c>
      <c r="B35" s="3" t="s">
        <v>88</v>
      </c>
      <c r="C35" s="10" t="s">
        <v>46</v>
      </c>
      <c r="D35" s="24">
        <v>5500</v>
      </c>
      <c r="E35" s="24">
        <v>5450</v>
      </c>
      <c r="F35" s="24">
        <v>5400</v>
      </c>
      <c r="G35" s="25">
        <v>5350</v>
      </c>
      <c r="H35" s="25">
        <f t="shared" si="4"/>
        <v>5315.1260504201682</v>
      </c>
      <c r="I35" s="25">
        <f t="shared" si="5"/>
        <v>5266.8067226890762</v>
      </c>
      <c r="J35" s="25">
        <f t="shared" si="6"/>
        <v>5218.4873949579833</v>
      </c>
      <c r="K35" s="25">
        <f t="shared" si="7"/>
        <v>5170.1680672268913</v>
      </c>
      <c r="L35" s="50">
        <f t="shared" si="8"/>
        <v>6325</v>
      </c>
      <c r="M35" s="50">
        <f t="shared" si="9"/>
        <v>6267.5000000000009</v>
      </c>
      <c r="N35" s="50">
        <f t="shared" si="10"/>
        <v>6210</v>
      </c>
      <c r="O35" s="50">
        <f t="shared" si="11"/>
        <v>6152.5000000000009</v>
      </c>
      <c r="P35" s="50">
        <f t="shared" si="12"/>
        <v>5453.7815126050418</v>
      </c>
      <c r="Q35" s="50">
        <f t="shared" si="13"/>
        <v>5404.2016806722695</v>
      </c>
      <c r="R35" s="50">
        <f t="shared" si="14"/>
        <v>5354.6218487394954</v>
      </c>
      <c r="S35" s="50">
        <f t="shared" si="15"/>
        <v>5305.042016806723</v>
      </c>
      <c r="T35" s="50">
        <f t="shared" si="16"/>
        <v>6490</v>
      </c>
      <c r="U35" s="50">
        <f t="shared" si="17"/>
        <v>6431.0000000000009</v>
      </c>
      <c r="V35" s="50">
        <f t="shared" si="18"/>
        <v>6372</v>
      </c>
      <c r="W35" s="50">
        <f t="shared" si="19"/>
        <v>6313</v>
      </c>
    </row>
    <row r="36" spans="1:23" ht="58" x14ac:dyDescent="0.35">
      <c r="A36" s="4">
        <v>13</v>
      </c>
      <c r="B36" s="3" t="s">
        <v>88</v>
      </c>
      <c r="C36" s="10" t="s">
        <v>47</v>
      </c>
      <c r="D36" s="24">
        <v>5500</v>
      </c>
      <c r="E36" s="24">
        <v>5450</v>
      </c>
      <c r="F36" s="24">
        <v>5400</v>
      </c>
      <c r="G36" s="25">
        <v>5350</v>
      </c>
      <c r="H36" s="25">
        <f t="shared" si="4"/>
        <v>5315.1260504201682</v>
      </c>
      <c r="I36" s="25">
        <f t="shared" si="5"/>
        <v>5266.8067226890762</v>
      </c>
      <c r="J36" s="25">
        <f t="shared" si="6"/>
        <v>5218.4873949579833</v>
      </c>
      <c r="K36" s="25">
        <f t="shared" si="7"/>
        <v>5170.1680672268913</v>
      </c>
      <c r="L36" s="50">
        <f t="shared" si="8"/>
        <v>6325</v>
      </c>
      <c r="M36" s="50">
        <f t="shared" si="9"/>
        <v>6267.5000000000009</v>
      </c>
      <c r="N36" s="50">
        <f t="shared" si="10"/>
        <v>6210</v>
      </c>
      <c r="O36" s="50">
        <f t="shared" si="11"/>
        <v>6152.5000000000009</v>
      </c>
      <c r="P36" s="50">
        <f t="shared" si="12"/>
        <v>5453.7815126050418</v>
      </c>
      <c r="Q36" s="50">
        <f t="shared" si="13"/>
        <v>5404.2016806722695</v>
      </c>
      <c r="R36" s="50">
        <f t="shared" si="14"/>
        <v>5354.6218487394954</v>
      </c>
      <c r="S36" s="50">
        <f t="shared" si="15"/>
        <v>5305.042016806723</v>
      </c>
      <c r="T36" s="50">
        <f t="shared" si="16"/>
        <v>6490</v>
      </c>
      <c r="U36" s="50">
        <f t="shared" si="17"/>
        <v>6431.0000000000009</v>
      </c>
      <c r="V36" s="50">
        <f t="shared" si="18"/>
        <v>6372</v>
      </c>
      <c r="W36" s="50">
        <f t="shared" si="19"/>
        <v>6313</v>
      </c>
    </row>
    <row r="37" spans="1:23" ht="43.5" x14ac:dyDescent="0.35">
      <c r="A37" s="4">
        <v>14</v>
      </c>
      <c r="B37" s="3" t="s">
        <v>88</v>
      </c>
      <c r="C37" s="10" t="s">
        <v>48</v>
      </c>
      <c r="D37" s="24">
        <v>5500</v>
      </c>
      <c r="E37" s="24">
        <v>5450</v>
      </c>
      <c r="F37" s="24">
        <v>5400</v>
      </c>
      <c r="G37" s="25">
        <v>5350</v>
      </c>
      <c r="H37" s="25">
        <f t="shared" si="4"/>
        <v>5315.1260504201682</v>
      </c>
      <c r="I37" s="25">
        <f t="shared" si="5"/>
        <v>5266.8067226890762</v>
      </c>
      <c r="J37" s="25">
        <f t="shared" si="6"/>
        <v>5218.4873949579833</v>
      </c>
      <c r="K37" s="25">
        <f t="shared" si="7"/>
        <v>5170.1680672268913</v>
      </c>
      <c r="L37" s="50">
        <f t="shared" si="8"/>
        <v>6325</v>
      </c>
      <c r="M37" s="50">
        <f t="shared" si="9"/>
        <v>6267.5000000000009</v>
      </c>
      <c r="N37" s="50">
        <f t="shared" si="10"/>
        <v>6210</v>
      </c>
      <c r="O37" s="50">
        <f t="shared" si="11"/>
        <v>6152.5000000000009</v>
      </c>
      <c r="P37" s="50">
        <f t="shared" si="12"/>
        <v>5453.7815126050418</v>
      </c>
      <c r="Q37" s="50">
        <f t="shared" si="13"/>
        <v>5404.2016806722695</v>
      </c>
      <c r="R37" s="50">
        <f t="shared" si="14"/>
        <v>5354.6218487394954</v>
      </c>
      <c r="S37" s="50">
        <f t="shared" si="15"/>
        <v>5305.042016806723</v>
      </c>
      <c r="T37" s="50">
        <f t="shared" si="16"/>
        <v>6490</v>
      </c>
      <c r="U37" s="50">
        <f t="shared" si="17"/>
        <v>6431.0000000000009</v>
      </c>
      <c r="V37" s="50">
        <f t="shared" si="18"/>
        <v>6372</v>
      </c>
      <c r="W37" s="50">
        <f t="shared" si="19"/>
        <v>6313</v>
      </c>
    </row>
    <row r="38" spans="1:23" ht="29.25" customHeight="1" x14ac:dyDescent="0.35">
      <c r="A38" s="4">
        <v>15</v>
      </c>
      <c r="B38" s="3" t="s">
        <v>88</v>
      </c>
      <c r="C38" s="10" t="s">
        <v>19</v>
      </c>
      <c r="D38" s="24">
        <v>5400</v>
      </c>
      <c r="E38" s="24">
        <v>5350</v>
      </c>
      <c r="F38" s="24">
        <v>5300</v>
      </c>
      <c r="G38" s="25">
        <v>5250</v>
      </c>
      <c r="H38" s="25">
        <f t="shared" si="4"/>
        <v>5218.4873949579833</v>
      </c>
      <c r="I38" s="25">
        <f t="shared" si="5"/>
        <v>5170.1680672268913</v>
      </c>
      <c r="J38" s="25">
        <f t="shared" si="6"/>
        <v>5121.8487394957983</v>
      </c>
      <c r="K38" s="25">
        <f t="shared" si="7"/>
        <v>5073.5294117647063</v>
      </c>
      <c r="L38" s="50">
        <f t="shared" si="8"/>
        <v>6210</v>
      </c>
      <c r="M38" s="50">
        <f t="shared" si="9"/>
        <v>6152.5000000000009</v>
      </c>
      <c r="N38" s="50">
        <f t="shared" si="10"/>
        <v>6095</v>
      </c>
      <c r="O38" s="50">
        <f t="shared" si="11"/>
        <v>6037.5000000000009</v>
      </c>
      <c r="P38" s="50">
        <f t="shared" si="12"/>
        <v>5354.6218487394954</v>
      </c>
      <c r="Q38" s="50">
        <f t="shared" si="13"/>
        <v>5305.042016806723</v>
      </c>
      <c r="R38" s="50">
        <f t="shared" si="14"/>
        <v>5255.4621848739498</v>
      </c>
      <c r="S38" s="50">
        <f t="shared" si="15"/>
        <v>5205.8823529411766</v>
      </c>
      <c r="T38" s="50">
        <f t="shared" si="16"/>
        <v>6372</v>
      </c>
      <c r="U38" s="50">
        <f t="shared" si="17"/>
        <v>6313</v>
      </c>
      <c r="V38" s="50">
        <f t="shared" si="18"/>
        <v>6254</v>
      </c>
      <c r="W38" s="50">
        <f t="shared" si="19"/>
        <v>6195</v>
      </c>
    </row>
    <row r="39" spans="1:23" ht="29" x14ac:dyDescent="0.35">
      <c r="A39" s="4">
        <v>16</v>
      </c>
      <c r="B39" s="3" t="s">
        <v>88</v>
      </c>
      <c r="C39" s="10" t="s">
        <v>20</v>
      </c>
      <c r="D39" s="24">
        <v>3800</v>
      </c>
      <c r="E39" s="24">
        <v>3750</v>
      </c>
      <c r="F39" s="24">
        <v>3700</v>
      </c>
      <c r="G39" s="25">
        <v>3650</v>
      </c>
      <c r="H39" s="25">
        <f t="shared" si="4"/>
        <v>3672.2689075630251</v>
      </c>
      <c r="I39" s="25">
        <f t="shared" si="5"/>
        <v>3623.9495798319331</v>
      </c>
      <c r="J39" s="25">
        <f t="shared" si="6"/>
        <v>3575.6302521008402</v>
      </c>
      <c r="K39" s="25">
        <f t="shared" si="7"/>
        <v>3527.3109243697477</v>
      </c>
      <c r="L39" s="50">
        <f t="shared" si="8"/>
        <v>4370</v>
      </c>
      <c r="M39" s="50">
        <f t="shared" si="9"/>
        <v>4312.5</v>
      </c>
      <c r="N39" s="50">
        <f t="shared" si="10"/>
        <v>4255</v>
      </c>
      <c r="O39" s="50">
        <f t="shared" si="11"/>
        <v>4197.5</v>
      </c>
      <c r="P39" s="50">
        <f t="shared" si="12"/>
        <v>3768.0672268907565</v>
      </c>
      <c r="Q39" s="50">
        <f t="shared" si="13"/>
        <v>3718.4873949579833</v>
      </c>
      <c r="R39" s="50">
        <f t="shared" si="14"/>
        <v>3668.90756302521</v>
      </c>
      <c r="S39" s="50">
        <f t="shared" si="15"/>
        <v>3619.3277310924368</v>
      </c>
      <c r="T39" s="50">
        <f t="shared" si="16"/>
        <v>4484</v>
      </c>
      <c r="U39" s="50">
        <f t="shared" si="17"/>
        <v>4425</v>
      </c>
      <c r="V39" s="50">
        <f t="shared" si="18"/>
        <v>4366</v>
      </c>
      <c r="W39" s="50">
        <f t="shared" si="19"/>
        <v>4307</v>
      </c>
    </row>
    <row r="40" spans="1:23" x14ac:dyDescent="0.35">
      <c r="A40" s="4">
        <v>1</v>
      </c>
      <c r="B40" s="3" t="s">
        <v>7</v>
      </c>
      <c r="C40" s="2" t="s">
        <v>8</v>
      </c>
      <c r="D40" s="24">
        <v>2400</v>
      </c>
      <c r="E40" s="24">
        <v>2350</v>
      </c>
      <c r="F40" s="24">
        <v>2300</v>
      </c>
      <c r="G40" s="25">
        <v>2250</v>
      </c>
      <c r="H40" s="25">
        <f t="shared" si="4"/>
        <v>2319.3277310924373</v>
      </c>
      <c r="I40" s="25">
        <f t="shared" si="5"/>
        <v>2271.0084033613448</v>
      </c>
      <c r="J40" s="25">
        <f t="shared" si="6"/>
        <v>2222.6890756302519</v>
      </c>
      <c r="K40" s="25">
        <f t="shared" si="7"/>
        <v>2174.3697478991598</v>
      </c>
      <c r="L40" s="50">
        <f t="shared" si="8"/>
        <v>2760.0000000000005</v>
      </c>
      <c r="M40" s="50">
        <f t="shared" si="9"/>
        <v>2702.5000000000005</v>
      </c>
      <c r="N40" s="50">
        <f t="shared" si="10"/>
        <v>2644.9999999999995</v>
      </c>
      <c r="O40" s="50">
        <f t="shared" si="11"/>
        <v>2587.5</v>
      </c>
      <c r="P40" s="50">
        <f t="shared" si="12"/>
        <v>2379.8319327731092</v>
      </c>
      <c r="Q40" s="50">
        <f t="shared" si="13"/>
        <v>2330.2521008403364</v>
      </c>
      <c r="R40" s="50">
        <f t="shared" si="14"/>
        <v>2280.6722689075632</v>
      </c>
      <c r="S40" s="50">
        <f t="shared" si="15"/>
        <v>2231.09243697479</v>
      </c>
      <c r="T40" s="50">
        <f t="shared" si="16"/>
        <v>2832</v>
      </c>
      <c r="U40" s="50">
        <f t="shared" si="17"/>
        <v>2773.0000000000005</v>
      </c>
      <c r="V40" s="50">
        <f t="shared" si="18"/>
        <v>2714</v>
      </c>
      <c r="W40" s="50">
        <f t="shared" si="19"/>
        <v>2655</v>
      </c>
    </row>
    <row r="41" spans="1:23" x14ac:dyDescent="0.35">
      <c r="A41" s="4">
        <v>2</v>
      </c>
      <c r="B41" s="3" t="s">
        <v>7</v>
      </c>
      <c r="C41" s="2" t="s">
        <v>9</v>
      </c>
      <c r="D41" s="24">
        <v>2400</v>
      </c>
      <c r="E41" s="24">
        <v>2350</v>
      </c>
      <c r="F41" s="24">
        <v>2300</v>
      </c>
      <c r="G41" s="25">
        <v>2250</v>
      </c>
      <c r="H41" s="25">
        <f t="shared" si="4"/>
        <v>2319.3277310924373</v>
      </c>
      <c r="I41" s="25">
        <f t="shared" si="5"/>
        <v>2271.0084033613448</v>
      </c>
      <c r="J41" s="25">
        <f t="shared" si="6"/>
        <v>2222.6890756302519</v>
      </c>
      <c r="K41" s="25">
        <f t="shared" si="7"/>
        <v>2174.3697478991598</v>
      </c>
      <c r="L41" s="50">
        <f t="shared" si="8"/>
        <v>2760.0000000000005</v>
      </c>
      <c r="M41" s="50">
        <f t="shared" si="9"/>
        <v>2702.5000000000005</v>
      </c>
      <c r="N41" s="50">
        <f t="shared" si="10"/>
        <v>2644.9999999999995</v>
      </c>
      <c r="O41" s="50">
        <f t="shared" si="11"/>
        <v>2587.5</v>
      </c>
      <c r="P41" s="50">
        <f t="shared" si="12"/>
        <v>2379.8319327731092</v>
      </c>
      <c r="Q41" s="50">
        <f t="shared" si="13"/>
        <v>2330.2521008403364</v>
      </c>
      <c r="R41" s="50">
        <f t="shared" si="14"/>
        <v>2280.6722689075632</v>
      </c>
      <c r="S41" s="50">
        <f t="shared" si="15"/>
        <v>2231.09243697479</v>
      </c>
      <c r="T41" s="50">
        <f t="shared" si="16"/>
        <v>2832</v>
      </c>
      <c r="U41" s="50">
        <f t="shared" si="17"/>
        <v>2773.0000000000005</v>
      </c>
      <c r="V41" s="50">
        <f t="shared" si="18"/>
        <v>2714</v>
      </c>
      <c r="W41" s="50">
        <f t="shared" si="19"/>
        <v>2655</v>
      </c>
    </row>
    <row r="42" spans="1:23" x14ac:dyDescent="0.35">
      <c r="A42" s="4">
        <v>3</v>
      </c>
      <c r="B42" s="3" t="s">
        <v>7</v>
      </c>
      <c r="C42" s="2" t="s">
        <v>5</v>
      </c>
      <c r="D42" s="24">
        <v>1100</v>
      </c>
      <c r="E42" s="24">
        <v>1050</v>
      </c>
      <c r="F42" s="24">
        <v>1000</v>
      </c>
      <c r="G42" s="25">
        <v>950</v>
      </c>
      <c r="H42" s="25">
        <f t="shared" si="4"/>
        <v>1063.0252100840337</v>
      </c>
      <c r="I42" s="25">
        <f t="shared" si="5"/>
        <v>1014.7058823529412</v>
      </c>
      <c r="J42" s="25">
        <f t="shared" si="6"/>
        <v>966.38655462184886</v>
      </c>
      <c r="K42" s="25">
        <f t="shared" si="7"/>
        <v>918.06722689075627</v>
      </c>
      <c r="L42" s="50">
        <f t="shared" si="8"/>
        <v>1265</v>
      </c>
      <c r="M42" s="50">
        <f t="shared" si="9"/>
        <v>1207.5</v>
      </c>
      <c r="N42" s="50">
        <f t="shared" si="10"/>
        <v>1150.0000000000002</v>
      </c>
      <c r="O42" s="50">
        <f t="shared" si="11"/>
        <v>1092.5</v>
      </c>
      <c r="P42" s="50">
        <f t="shared" si="12"/>
        <v>1090.7563025210084</v>
      </c>
      <c r="Q42" s="50">
        <f t="shared" si="13"/>
        <v>1041.1764705882354</v>
      </c>
      <c r="R42" s="50">
        <f t="shared" si="14"/>
        <v>991.59663865546224</v>
      </c>
      <c r="S42" s="50">
        <f t="shared" si="15"/>
        <v>942.01680672268913</v>
      </c>
      <c r="T42" s="50">
        <f t="shared" si="16"/>
        <v>1298</v>
      </c>
      <c r="U42" s="50">
        <f t="shared" si="17"/>
        <v>1239</v>
      </c>
      <c r="V42" s="50">
        <f t="shared" si="18"/>
        <v>1180</v>
      </c>
      <c r="W42" s="50">
        <f t="shared" si="19"/>
        <v>1121</v>
      </c>
    </row>
    <row r="43" spans="1:23" ht="29" x14ac:dyDescent="0.35">
      <c r="A43" s="4">
        <v>4</v>
      </c>
      <c r="B43" s="3" t="s">
        <v>7</v>
      </c>
      <c r="C43" s="2" t="s">
        <v>160</v>
      </c>
      <c r="D43" s="24">
        <v>2050</v>
      </c>
      <c r="E43" s="24">
        <v>2000</v>
      </c>
      <c r="F43" s="24">
        <v>1950</v>
      </c>
      <c r="G43" s="25">
        <v>1900</v>
      </c>
      <c r="H43" s="25">
        <f t="shared" si="4"/>
        <v>1981.09243697479</v>
      </c>
      <c r="I43" s="25">
        <f t="shared" si="5"/>
        <v>1932.7731092436977</v>
      </c>
      <c r="J43" s="25">
        <f t="shared" si="6"/>
        <v>1884.4537815126052</v>
      </c>
      <c r="K43" s="25">
        <f t="shared" si="7"/>
        <v>1836.1344537815125</v>
      </c>
      <c r="L43" s="50">
        <f t="shared" si="8"/>
        <v>2357.5</v>
      </c>
      <c r="M43" s="50">
        <f t="shared" si="9"/>
        <v>2300.0000000000005</v>
      </c>
      <c r="N43" s="50">
        <f t="shared" si="10"/>
        <v>2242.5</v>
      </c>
      <c r="O43" s="50">
        <f t="shared" si="11"/>
        <v>2185</v>
      </c>
      <c r="P43" s="50">
        <f t="shared" si="12"/>
        <v>2032.7731092436975</v>
      </c>
      <c r="Q43" s="50">
        <f t="shared" si="13"/>
        <v>1983.1932773109245</v>
      </c>
      <c r="R43" s="50">
        <f t="shared" si="14"/>
        <v>1933.6134453781515</v>
      </c>
      <c r="S43" s="50">
        <f t="shared" si="15"/>
        <v>1884.0336134453783</v>
      </c>
      <c r="T43" s="50">
        <f t="shared" si="16"/>
        <v>2419</v>
      </c>
      <c r="U43" s="50">
        <f t="shared" si="17"/>
        <v>2360</v>
      </c>
      <c r="V43" s="50">
        <f t="shared" si="18"/>
        <v>2301.0000000000005</v>
      </c>
      <c r="W43" s="50">
        <f t="shared" si="19"/>
        <v>2242</v>
      </c>
    </row>
    <row r="44" spans="1:23" x14ac:dyDescent="0.35">
      <c r="A44" s="4">
        <v>5</v>
      </c>
      <c r="B44" s="3" t="s">
        <v>7</v>
      </c>
      <c r="C44" s="2" t="s">
        <v>10</v>
      </c>
      <c r="D44" s="24">
        <v>500</v>
      </c>
      <c r="E44" s="24">
        <v>500</v>
      </c>
      <c r="F44" s="24">
        <v>450</v>
      </c>
      <c r="G44" s="25">
        <v>450</v>
      </c>
      <c r="H44" s="25">
        <f t="shared" si="4"/>
        <v>483.19327731092443</v>
      </c>
      <c r="I44" s="25">
        <f t="shared" si="5"/>
        <v>483.19327731092443</v>
      </c>
      <c r="J44" s="25">
        <f t="shared" si="6"/>
        <v>434.8739495798319</v>
      </c>
      <c r="K44" s="25">
        <f t="shared" si="7"/>
        <v>434.8739495798319</v>
      </c>
      <c r="L44" s="50">
        <f t="shared" si="8"/>
        <v>575.00000000000011</v>
      </c>
      <c r="M44" s="50">
        <f t="shared" si="9"/>
        <v>575.00000000000011</v>
      </c>
      <c r="N44" s="50">
        <f t="shared" si="10"/>
        <v>517.5</v>
      </c>
      <c r="O44" s="50">
        <f t="shared" si="11"/>
        <v>517.5</v>
      </c>
      <c r="P44" s="50">
        <f t="shared" si="12"/>
        <v>495.79831932773112</v>
      </c>
      <c r="Q44" s="50">
        <f t="shared" si="13"/>
        <v>495.79831932773112</v>
      </c>
      <c r="R44" s="50">
        <f t="shared" si="14"/>
        <v>446.21848739495795</v>
      </c>
      <c r="S44" s="50">
        <f t="shared" si="15"/>
        <v>446.21848739495795</v>
      </c>
      <c r="T44" s="50">
        <f t="shared" si="16"/>
        <v>590</v>
      </c>
      <c r="U44" s="50">
        <f t="shared" si="17"/>
        <v>590</v>
      </c>
      <c r="V44" s="50">
        <f t="shared" si="18"/>
        <v>531</v>
      </c>
      <c r="W44" s="50">
        <f t="shared" si="19"/>
        <v>531</v>
      </c>
    </row>
    <row r="45" spans="1:23" x14ac:dyDescent="0.35">
      <c r="A45" s="4">
        <v>6</v>
      </c>
      <c r="B45" s="3" t="s">
        <v>7</v>
      </c>
      <c r="C45" s="2" t="s">
        <v>6</v>
      </c>
      <c r="D45" s="24">
        <v>1150</v>
      </c>
      <c r="E45" s="24">
        <v>1100</v>
      </c>
      <c r="F45" s="24">
        <v>1050</v>
      </c>
      <c r="G45" s="25">
        <v>1000</v>
      </c>
      <c r="H45" s="25">
        <f t="shared" si="4"/>
        <v>1111.3445378151259</v>
      </c>
      <c r="I45" s="25">
        <f t="shared" si="5"/>
        <v>1063.0252100840337</v>
      </c>
      <c r="J45" s="25">
        <f t="shared" si="6"/>
        <v>1014.7058823529412</v>
      </c>
      <c r="K45" s="25">
        <f t="shared" si="7"/>
        <v>966.38655462184886</v>
      </c>
      <c r="L45" s="50">
        <f t="shared" si="8"/>
        <v>1322.4999999999998</v>
      </c>
      <c r="M45" s="50">
        <f t="shared" si="9"/>
        <v>1265</v>
      </c>
      <c r="N45" s="50">
        <f t="shared" si="10"/>
        <v>1207.5</v>
      </c>
      <c r="O45" s="50">
        <f t="shared" si="11"/>
        <v>1150.0000000000002</v>
      </c>
      <c r="P45" s="50">
        <f t="shared" si="12"/>
        <v>1140.3361344537816</v>
      </c>
      <c r="Q45" s="50">
        <f t="shared" si="13"/>
        <v>1090.7563025210084</v>
      </c>
      <c r="R45" s="50">
        <f t="shared" si="14"/>
        <v>1041.1764705882354</v>
      </c>
      <c r="S45" s="50">
        <f t="shared" si="15"/>
        <v>991.59663865546224</v>
      </c>
      <c r="T45" s="50">
        <f t="shared" si="16"/>
        <v>1357</v>
      </c>
      <c r="U45" s="50">
        <f t="shared" si="17"/>
        <v>1298</v>
      </c>
      <c r="V45" s="50">
        <f t="shared" si="18"/>
        <v>1239</v>
      </c>
      <c r="W45" s="50">
        <f t="shared" si="19"/>
        <v>1180</v>
      </c>
    </row>
    <row r="46" spans="1:23" x14ac:dyDescent="0.35">
      <c r="A46" s="4">
        <v>7</v>
      </c>
      <c r="B46" s="3" t="s">
        <v>7</v>
      </c>
      <c r="C46" s="2" t="s">
        <v>134</v>
      </c>
      <c r="D46" s="24">
        <v>1750</v>
      </c>
      <c r="E46" s="24"/>
      <c r="F46" s="24"/>
      <c r="G46" s="25"/>
      <c r="H46" s="25">
        <f t="shared" si="4"/>
        <v>1691.1764705882354</v>
      </c>
      <c r="I46" s="25">
        <f t="shared" si="5"/>
        <v>0</v>
      </c>
      <c r="J46" s="25">
        <f t="shared" si="6"/>
        <v>0</v>
      </c>
      <c r="K46" s="25">
        <f t="shared" si="7"/>
        <v>0</v>
      </c>
      <c r="L46" s="50">
        <f t="shared" si="8"/>
        <v>2012.5</v>
      </c>
      <c r="M46" s="50">
        <f t="shared" si="9"/>
        <v>0</v>
      </c>
      <c r="N46" s="50">
        <f t="shared" si="10"/>
        <v>0</v>
      </c>
      <c r="O46" s="50">
        <f t="shared" si="11"/>
        <v>0</v>
      </c>
      <c r="P46" s="50">
        <f t="shared" si="12"/>
        <v>1735.294117647059</v>
      </c>
      <c r="Q46" s="50">
        <f t="shared" si="13"/>
        <v>0</v>
      </c>
      <c r="R46" s="50">
        <f t="shared" si="14"/>
        <v>0</v>
      </c>
      <c r="S46" s="50">
        <f t="shared" si="15"/>
        <v>0</v>
      </c>
      <c r="T46" s="50">
        <f t="shared" si="16"/>
        <v>2065</v>
      </c>
      <c r="U46" s="50">
        <f t="shared" si="17"/>
        <v>0</v>
      </c>
      <c r="V46" s="50">
        <f t="shared" si="18"/>
        <v>0</v>
      </c>
      <c r="W46" s="50">
        <f t="shared" si="19"/>
        <v>0</v>
      </c>
    </row>
    <row r="47" spans="1:23" ht="29" x14ac:dyDescent="0.35">
      <c r="A47" s="4">
        <v>8</v>
      </c>
      <c r="B47" s="3" t="s">
        <v>7</v>
      </c>
      <c r="C47" s="2" t="s">
        <v>133</v>
      </c>
      <c r="D47" s="24">
        <v>1750</v>
      </c>
      <c r="E47" s="24"/>
      <c r="F47" s="24"/>
      <c r="G47" s="25"/>
      <c r="H47" s="25">
        <f t="shared" si="4"/>
        <v>1691.1764705882354</v>
      </c>
      <c r="I47" s="25">
        <f t="shared" si="5"/>
        <v>0</v>
      </c>
      <c r="J47" s="25">
        <f t="shared" si="6"/>
        <v>0</v>
      </c>
      <c r="K47" s="25">
        <f t="shared" si="7"/>
        <v>0</v>
      </c>
      <c r="L47" s="50">
        <f t="shared" si="8"/>
        <v>2012.5</v>
      </c>
      <c r="M47" s="50">
        <f t="shared" si="9"/>
        <v>0</v>
      </c>
      <c r="N47" s="50">
        <f t="shared" si="10"/>
        <v>0</v>
      </c>
      <c r="O47" s="50">
        <f t="shared" si="11"/>
        <v>0</v>
      </c>
      <c r="P47" s="50">
        <f t="shared" si="12"/>
        <v>1735.294117647059</v>
      </c>
      <c r="Q47" s="50">
        <f t="shared" si="13"/>
        <v>0</v>
      </c>
      <c r="R47" s="50">
        <f t="shared" si="14"/>
        <v>0</v>
      </c>
      <c r="S47" s="50">
        <f t="shared" si="15"/>
        <v>0</v>
      </c>
      <c r="T47" s="50">
        <f t="shared" si="16"/>
        <v>2065</v>
      </c>
      <c r="U47" s="50">
        <f t="shared" si="17"/>
        <v>0</v>
      </c>
      <c r="V47" s="50">
        <f t="shared" si="18"/>
        <v>0</v>
      </c>
      <c r="W47" s="50">
        <f t="shared" si="19"/>
        <v>0</v>
      </c>
    </row>
    <row r="48" spans="1:23" ht="72.5" x14ac:dyDescent="0.35">
      <c r="A48" s="4">
        <v>1</v>
      </c>
      <c r="B48" s="9" t="s">
        <v>13</v>
      </c>
      <c r="C48" s="2" t="s">
        <v>11</v>
      </c>
      <c r="D48" s="25">
        <v>1800</v>
      </c>
      <c r="E48" s="24">
        <v>1750</v>
      </c>
      <c r="F48" s="25">
        <v>1700</v>
      </c>
      <c r="G48" s="25">
        <v>1650</v>
      </c>
      <c r="H48" s="25">
        <f t="shared" si="4"/>
        <v>1739.4957983193276</v>
      </c>
      <c r="I48" s="25">
        <f t="shared" si="5"/>
        <v>1691.1764705882354</v>
      </c>
      <c r="J48" s="25">
        <f t="shared" si="6"/>
        <v>1642.8571428571429</v>
      </c>
      <c r="K48" s="25">
        <f t="shared" si="7"/>
        <v>1594.5378151260504</v>
      </c>
      <c r="L48" s="50">
        <f t="shared" si="8"/>
        <v>2070</v>
      </c>
      <c r="M48" s="50">
        <f t="shared" si="9"/>
        <v>2012.5</v>
      </c>
      <c r="N48" s="50">
        <f t="shared" si="10"/>
        <v>1955</v>
      </c>
      <c r="O48" s="50">
        <f t="shared" si="11"/>
        <v>1897.5</v>
      </c>
      <c r="P48" s="50">
        <f t="shared" si="12"/>
        <v>1784.8739495798318</v>
      </c>
      <c r="Q48" s="50">
        <f t="shared" si="13"/>
        <v>1735.294117647059</v>
      </c>
      <c r="R48" s="50">
        <f t="shared" si="14"/>
        <v>1685.7142857142858</v>
      </c>
      <c r="S48" s="50">
        <f t="shared" si="15"/>
        <v>1636.1344537815125</v>
      </c>
      <c r="T48" s="50">
        <f t="shared" si="16"/>
        <v>2124</v>
      </c>
      <c r="U48" s="50">
        <f t="shared" si="17"/>
        <v>2065</v>
      </c>
      <c r="V48" s="50">
        <f t="shared" si="18"/>
        <v>2006</v>
      </c>
      <c r="W48" s="50">
        <f t="shared" si="19"/>
        <v>1947</v>
      </c>
    </row>
    <row r="49" spans="1:23" ht="72.5" x14ac:dyDescent="0.35">
      <c r="A49" s="4">
        <v>2</v>
      </c>
      <c r="B49" s="9" t="s">
        <v>13</v>
      </c>
      <c r="C49" s="2" t="s">
        <v>12</v>
      </c>
      <c r="D49" s="25">
        <v>2800</v>
      </c>
      <c r="E49" s="25">
        <v>2750</v>
      </c>
      <c r="F49" s="25">
        <v>2700</v>
      </c>
      <c r="G49" s="25">
        <v>2650</v>
      </c>
      <c r="H49" s="25">
        <f t="shared" si="4"/>
        <v>2705.8823529411766</v>
      </c>
      <c r="I49" s="25">
        <f t="shared" si="5"/>
        <v>2657.5630252100841</v>
      </c>
      <c r="J49" s="25">
        <f t="shared" si="6"/>
        <v>2609.2436974789916</v>
      </c>
      <c r="K49" s="25">
        <f t="shared" si="7"/>
        <v>2560.9243697478992</v>
      </c>
      <c r="L49" s="50">
        <f t="shared" si="8"/>
        <v>3220</v>
      </c>
      <c r="M49" s="50">
        <f t="shared" si="9"/>
        <v>3162.5</v>
      </c>
      <c r="N49" s="50">
        <f t="shared" si="10"/>
        <v>3105</v>
      </c>
      <c r="O49" s="50">
        <f t="shared" si="11"/>
        <v>3047.5</v>
      </c>
      <c r="P49" s="50">
        <f t="shared" si="12"/>
        <v>2776.4705882352941</v>
      </c>
      <c r="Q49" s="50">
        <f t="shared" si="13"/>
        <v>2726.8907563025209</v>
      </c>
      <c r="R49" s="50">
        <f t="shared" si="14"/>
        <v>2677.3109243697477</v>
      </c>
      <c r="S49" s="50">
        <f t="shared" si="15"/>
        <v>2627.7310924369749</v>
      </c>
      <c r="T49" s="50">
        <f t="shared" si="16"/>
        <v>3304</v>
      </c>
      <c r="U49" s="50">
        <f t="shared" si="17"/>
        <v>3245</v>
      </c>
      <c r="V49" s="50">
        <f t="shared" si="18"/>
        <v>3186</v>
      </c>
      <c r="W49" s="50">
        <f t="shared" si="19"/>
        <v>3127</v>
      </c>
    </row>
    <row r="50" spans="1:23" ht="29" x14ac:dyDescent="0.35">
      <c r="A50" s="4">
        <v>1</v>
      </c>
      <c r="B50" s="9" t="s">
        <v>14</v>
      </c>
      <c r="C50" s="2" t="s">
        <v>16</v>
      </c>
      <c r="D50" s="25">
        <v>1700</v>
      </c>
      <c r="E50" s="25">
        <v>1650</v>
      </c>
      <c r="F50" s="25">
        <v>1600</v>
      </c>
      <c r="G50" s="25">
        <v>1550</v>
      </c>
      <c r="H50" s="25">
        <f t="shared" si="4"/>
        <v>1642.8571428571429</v>
      </c>
      <c r="I50" s="25">
        <f t="shared" si="5"/>
        <v>1594.5378151260504</v>
      </c>
      <c r="J50" s="25">
        <f t="shared" si="6"/>
        <v>1546.2184873949579</v>
      </c>
      <c r="K50" s="25">
        <f t="shared" si="7"/>
        <v>1497.8991596638655</v>
      </c>
      <c r="L50" s="50">
        <f t="shared" si="8"/>
        <v>1955</v>
      </c>
      <c r="M50" s="50">
        <f t="shared" si="9"/>
        <v>1897.5</v>
      </c>
      <c r="N50" s="50">
        <f t="shared" si="10"/>
        <v>1840</v>
      </c>
      <c r="O50" s="50">
        <f t="shared" si="11"/>
        <v>1782.5</v>
      </c>
      <c r="P50" s="50">
        <f t="shared" si="12"/>
        <v>1685.7142857142858</v>
      </c>
      <c r="Q50" s="50">
        <f t="shared" si="13"/>
        <v>1636.1344537815125</v>
      </c>
      <c r="R50" s="50">
        <f t="shared" si="14"/>
        <v>1586.5546218487395</v>
      </c>
      <c r="S50" s="50">
        <f t="shared" si="15"/>
        <v>1536.9747899159663</v>
      </c>
      <c r="T50" s="50">
        <f t="shared" si="16"/>
        <v>2006</v>
      </c>
      <c r="U50" s="50">
        <f t="shared" si="17"/>
        <v>1947</v>
      </c>
      <c r="V50" s="50">
        <f t="shared" si="18"/>
        <v>1888</v>
      </c>
      <c r="W50" s="50">
        <f t="shared" si="19"/>
        <v>1829</v>
      </c>
    </row>
    <row r="51" spans="1:23" ht="29" x14ac:dyDescent="0.35">
      <c r="A51" s="4">
        <v>2</v>
      </c>
      <c r="B51" s="9" t="s">
        <v>14</v>
      </c>
      <c r="C51" s="2" t="s">
        <v>15</v>
      </c>
      <c r="D51" s="25">
        <v>1700</v>
      </c>
      <c r="E51" s="25">
        <v>1650</v>
      </c>
      <c r="F51" s="25">
        <v>1600</v>
      </c>
      <c r="G51" s="25">
        <v>1550</v>
      </c>
      <c r="H51" s="25">
        <f t="shared" si="4"/>
        <v>1642.8571428571429</v>
      </c>
      <c r="I51" s="25">
        <f t="shared" si="5"/>
        <v>1594.5378151260504</v>
      </c>
      <c r="J51" s="25">
        <f t="shared" si="6"/>
        <v>1546.2184873949579</v>
      </c>
      <c r="K51" s="25">
        <f t="shared" si="7"/>
        <v>1497.8991596638655</v>
      </c>
      <c r="L51" s="50">
        <f t="shared" si="8"/>
        <v>1955</v>
      </c>
      <c r="M51" s="50">
        <f t="shared" si="9"/>
        <v>1897.5</v>
      </c>
      <c r="N51" s="50">
        <f t="shared" si="10"/>
        <v>1840</v>
      </c>
      <c r="O51" s="50">
        <f t="shared" si="11"/>
        <v>1782.5</v>
      </c>
      <c r="P51" s="50">
        <f t="shared" si="12"/>
        <v>1685.7142857142858</v>
      </c>
      <c r="Q51" s="50">
        <f t="shared" si="13"/>
        <v>1636.1344537815125</v>
      </c>
      <c r="R51" s="50">
        <f t="shared" si="14"/>
        <v>1586.5546218487395</v>
      </c>
      <c r="S51" s="50">
        <f t="shared" si="15"/>
        <v>1536.9747899159663</v>
      </c>
      <c r="T51" s="50">
        <f t="shared" si="16"/>
        <v>2006</v>
      </c>
      <c r="U51" s="50">
        <f t="shared" si="17"/>
        <v>1947</v>
      </c>
      <c r="V51" s="50">
        <f t="shared" si="18"/>
        <v>1888</v>
      </c>
      <c r="W51" s="50">
        <f t="shared" si="19"/>
        <v>1829</v>
      </c>
    </row>
    <row r="52" spans="1:23" ht="29" x14ac:dyDescent="0.35">
      <c r="A52" s="4">
        <v>3</v>
      </c>
      <c r="B52" s="9" t="s">
        <v>14</v>
      </c>
      <c r="C52" s="2" t="s">
        <v>17</v>
      </c>
      <c r="D52" s="25">
        <v>2500</v>
      </c>
      <c r="E52" s="25">
        <v>2400</v>
      </c>
      <c r="F52" s="25">
        <v>2300</v>
      </c>
      <c r="G52" s="25">
        <v>2200</v>
      </c>
      <c r="H52" s="25">
        <f t="shared" si="4"/>
        <v>2415.9663865546222</v>
      </c>
      <c r="I52" s="25">
        <f t="shared" si="5"/>
        <v>2319.3277310924373</v>
      </c>
      <c r="J52" s="25">
        <f t="shared" si="6"/>
        <v>2222.6890756302519</v>
      </c>
      <c r="K52" s="25">
        <f t="shared" si="7"/>
        <v>2126.0504201680674</v>
      </c>
      <c r="L52" s="50">
        <f t="shared" si="8"/>
        <v>2875.0000000000005</v>
      </c>
      <c r="M52" s="50">
        <f t="shared" si="9"/>
        <v>2760.0000000000005</v>
      </c>
      <c r="N52" s="50">
        <f t="shared" si="10"/>
        <v>2644.9999999999995</v>
      </c>
      <c r="O52" s="50">
        <f t="shared" si="11"/>
        <v>2530</v>
      </c>
      <c r="P52" s="50">
        <f t="shared" si="12"/>
        <v>2478.9915966386557</v>
      </c>
      <c r="Q52" s="50">
        <f t="shared" si="13"/>
        <v>2379.8319327731092</v>
      </c>
      <c r="R52" s="50">
        <f t="shared" si="14"/>
        <v>2280.6722689075632</v>
      </c>
      <c r="S52" s="50">
        <f t="shared" si="15"/>
        <v>2181.5126050420167</v>
      </c>
      <c r="T52" s="50">
        <f t="shared" si="16"/>
        <v>2950</v>
      </c>
      <c r="U52" s="50">
        <f t="shared" si="17"/>
        <v>2832</v>
      </c>
      <c r="V52" s="50">
        <f t="shared" si="18"/>
        <v>2714</v>
      </c>
      <c r="W52" s="50">
        <f t="shared" si="19"/>
        <v>2596</v>
      </c>
    </row>
    <row r="53" spans="1:23" ht="29" x14ac:dyDescent="0.35">
      <c r="A53" s="4">
        <v>4</v>
      </c>
      <c r="B53" s="9" t="s">
        <v>14</v>
      </c>
      <c r="C53" s="2" t="s">
        <v>21</v>
      </c>
      <c r="D53" s="25">
        <v>700</v>
      </c>
      <c r="E53" s="25">
        <v>650</v>
      </c>
      <c r="F53" s="25">
        <v>600</v>
      </c>
      <c r="G53" s="25">
        <v>550</v>
      </c>
      <c r="H53" s="25">
        <f t="shared" si="4"/>
        <v>676.47058823529414</v>
      </c>
      <c r="I53" s="25">
        <f t="shared" si="5"/>
        <v>628.15126050420179</v>
      </c>
      <c r="J53" s="25">
        <f t="shared" si="6"/>
        <v>579.83193277310932</v>
      </c>
      <c r="K53" s="25">
        <f t="shared" si="7"/>
        <v>531.51260504201684</v>
      </c>
      <c r="L53" s="50">
        <f t="shared" si="8"/>
        <v>805</v>
      </c>
      <c r="M53" s="50">
        <f t="shared" si="9"/>
        <v>747.50000000000011</v>
      </c>
      <c r="N53" s="50">
        <f t="shared" si="10"/>
        <v>690.00000000000011</v>
      </c>
      <c r="O53" s="50">
        <f t="shared" si="11"/>
        <v>632.5</v>
      </c>
      <c r="P53" s="50">
        <f t="shared" si="12"/>
        <v>694.11764705882354</v>
      </c>
      <c r="Q53" s="50">
        <f t="shared" si="13"/>
        <v>644.53781512605053</v>
      </c>
      <c r="R53" s="50">
        <f t="shared" si="14"/>
        <v>594.9579831932773</v>
      </c>
      <c r="S53" s="50">
        <f t="shared" si="15"/>
        <v>545.37815126050418</v>
      </c>
      <c r="T53" s="50">
        <f t="shared" si="16"/>
        <v>826</v>
      </c>
      <c r="U53" s="50">
        <f t="shared" si="17"/>
        <v>767.00000000000011</v>
      </c>
      <c r="V53" s="50">
        <f t="shared" si="18"/>
        <v>708</v>
      </c>
      <c r="W53" s="50">
        <f t="shared" si="19"/>
        <v>649</v>
      </c>
    </row>
    <row r="54" spans="1:23" ht="29" x14ac:dyDescent="0.35">
      <c r="A54" s="4">
        <v>1</v>
      </c>
      <c r="B54" s="45" t="s">
        <v>131</v>
      </c>
      <c r="C54" s="34" t="s">
        <v>132</v>
      </c>
      <c r="D54" s="41">
        <f>80000*1.19</f>
        <v>95200</v>
      </c>
      <c r="E54" s="38"/>
      <c r="F54" s="38"/>
      <c r="G54" s="38"/>
      <c r="H54" s="38">
        <f t="shared" si="4"/>
        <v>92000</v>
      </c>
      <c r="I54" s="38">
        <f t="shared" si="5"/>
        <v>0</v>
      </c>
      <c r="J54" s="38">
        <f t="shared" si="6"/>
        <v>0</v>
      </c>
      <c r="K54" s="38">
        <f t="shared" si="7"/>
        <v>0</v>
      </c>
      <c r="L54" s="50">
        <f t="shared" si="8"/>
        <v>109480</v>
      </c>
      <c r="M54" s="50">
        <f t="shared" si="9"/>
        <v>0</v>
      </c>
      <c r="N54" s="50">
        <f t="shared" si="10"/>
        <v>0</v>
      </c>
      <c r="O54" s="50">
        <f t="shared" si="11"/>
        <v>0</v>
      </c>
      <c r="P54" s="50">
        <f t="shared" si="12"/>
        <v>94400</v>
      </c>
      <c r="Q54" s="50">
        <f t="shared" si="13"/>
        <v>0</v>
      </c>
      <c r="R54" s="50">
        <f t="shared" si="14"/>
        <v>0</v>
      </c>
      <c r="S54" s="50">
        <f t="shared" si="15"/>
        <v>0</v>
      </c>
      <c r="T54" s="50">
        <f t="shared" si="16"/>
        <v>112336</v>
      </c>
      <c r="U54" s="50">
        <f t="shared" si="17"/>
        <v>0</v>
      </c>
      <c r="V54" s="50">
        <f t="shared" si="18"/>
        <v>0</v>
      </c>
      <c r="W54" s="50">
        <f t="shared" si="19"/>
        <v>0</v>
      </c>
    </row>
    <row r="55" spans="1:23" ht="145" x14ac:dyDescent="0.35">
      <c r="A55" s="4">
        <v>1</v>
      </c>
      <c r="B55" s="9" t="s">
        <v>122</v>
      </c>
      <c r="C55" s="34" t="s">
        <v>123</v>
      </c>
      <c r="D55" s="35">
        <v>50000</v>
      </c>
      <c r="E55" s="35"/>
      <c r="F55" s="35"/>
      <c r="G55" s="35"/>
      <c r="H55" s="35">
        <f t="shared" si="4"/>
        <v>48319.327731092439</v>
      </c>
      <c r="I55" s="35">
        <f t="shared" si="5"/>
        <v>0</v>
      </c>
      <c r="J55" s="35">
        <f t="shared" si="6"/>
        <v>0</v>
      </c>
      <c r="K55" s="35">
        <f t="shared" si="7"/>
        <v>0</v>
      </c>
      <c r="L55" s="50">
        <f t="shared" si="8"/>
        <v>57500</v>
      </c>
      <c r="M55" s="50">
        <f t="shared" si="9"/>
        <v>0</v>
      </c>
      <c r="N55" s="50">
        <f t="shared" si="10"/>
        <v>0</v>
      </c>
      <c r="O55" s="50">
        <f t="shared" si="11"/>
        <v>0</v>
      </c>
      <c r="P55" s="50">
        <f t="shared" si="12"/>
        <v>49579.831932773115</v>
      </c>
      <c r="Q55" s="50">
        <f t="shared" si="13"/>
        <v>0</v>
      </c>
      <c r="R55" s="50">
        <f t="shared" si="14"/>
        <v>0</v>
      </c>
      <c r="S55" s="50">
        <f t="shared" si="15"/>
        <v>0</v>
      </c>
      <c r="T55" s="50">
        <f t="shared" si="16"/>
        <v>59000.000000000007</v>
      </c>
      <c r="U55" s="50">
        <f t="shared" si="17"/>
        <v>0</v>
      </c>
      <c r="V55" s="50">
        <f t="shared" si="18"/>
        <v>0</v>
      </c>
      <c r="W55" s="50">
        <f t="shared" si="19"/>
        <v>0</v>
      </c>
    </row>
    <row r="56" spans="1:23" ht="123.75" customHeight="1" x14ac:dyDescent="0.35">
      <c r="A56" s="42">
        <v>2</v>
      </c>
      <c r="B56" s="9" t="s">
        <v>122</v>
      </c>
      <c r="C56" s="34" t="s">
        <v>126</v>
      </c>
      <c r="D56" s="25">
        <f>16500*1.19</f>
        <v>19635</v>
      </c>
      <c r="E56" s="25"/>
      <c r="F56" s="25"/>
      <c r="G56" s="25"/>
      <c r="H56" s="25">
        <f t="shared" si="4"/>
        <v>18975</v>
      </c>
      <c r="I56" s="25">
        <f t="shared" si="5"/>
        <v>0</v>
      </c>
      <c r="J56" s="25">
        <f t="shared" si="6"/>
        <v>0</v>
      </c>
      <c r="K56" s="25">
        <f t="shared" si="7"/>
        <v>0</v>
      </c>
      <c r="L56" s="50">
        <f t="shared" si="8"/>
        <v>22580.25</v>
      </c>
      <c r="M56" s="50">
        <f t="shared" si="9"/>
        <v>0</v>
      </c>
      <c r="N56" s="50">
        <f t="shared" si="10"/>
        <v>0</v>
      </c>
      <c r="O56" s="50">
        <f t="shared" si="11"/>
        <v>0</v>
      </c>
      <c r="P56" s="50">
        <f t="shared" si="12"/>
        <v>19470</v>
      </c>
      <c r="Q56" s="50">
        <f t="shared" si="13"/>
        <v>0</v>
      </c>
      <c r="R56" s="50">
        <f t="shared" si="14"/>
        <v>0</v>
      </c>
      <c r="S56" s="50">
        <f t="shared" si="15"/>
        <v>0</v>
      </c>
      <c r="T56" s="50">
        <f t="shared" si="16"/>
        <v>23169.3</v>
      </c>
      <c r="U56" s="50">
        <f t="shared" si="17"/>
        <v>0</v>
      </c>
      <c r="V56" s="50">
        <f t="shared" si="18"/>
        <v>0</v>
      </c>
      <c r="W56" s="50">
        <f t="shared" si="19"/>
        <v>0</v>
      </c>
    </row>
    <row r="57" spans="1:23" ht="63.75" customHeight="1" x14ac:dyDescent="0.35">
      <c r="A57" s="4">
        <v>3</v>
      </c>
      <c r="B57" s="44" t="s">
        <v>127</v>
      </c>
      <c r="C57" s="39" t="s">
        <v>128</v>
      </c>
      <c r="D57" s="40">
        <f>9500*1.19</f>
        <v>11305</v>
      </c>
      <c r="E57" s="40"/>
      <c r="F57" s="40"/>
      <c r="G57" s="40"/>
      <c r="H57" s="40">
        <f t="shared" si="4"/>
        <v>10925</v>
      </c>
      <c r="I57" s="40">
        <f t="shared" si="5"/>
        <v>0</v>
      </c>
      <c r="J57" s="40">
        <f t="shared" si="6"/>
        <v>0</v>
      </c>
      <c r="K57" s="40">
        <f t="shared" si="7"/>
        <v>0</v>
      </c>
      <c r="L57" s="50">
        <f t="shared" si="8"/>
        <v>13000.75</v>
      </c>
      <c r="M57" s="50">
        <f t="shared" si="9"/>
        <v>0</v>
      </c>
      <c r="N57" s="50">
        <f t="shared" si="10"/>
        <v>0</v>
      </c>
      <c r="O57" s="50">
        <f t="shared" si="11"/>
        <v>0</v>
      </c>
      <c r="P57" s="50">
        <f t="shared" si="12"/>
        <v>11210</v>
      </c>
      <c r="Q57" s="50">
        <f t="shared" si="13"/>
        <v>0</v>
      </c>
      <c r="R57" s="50">
        <f t="shared" si="14"/>
        <v>0</v>
      </c>
      <c r="S57" s="50">
        <f t="shared" si="15"/>
        <v>0</v>
      </c>
      <c r="T57" s="50">
        <f t="shared" si="16"/>
        <v>13339.9</v>
      </c>
      <c r="U57" s="50">
        <f t="shared" si="17"/>
        <v>0</v>
      </c>
      <c r="V57" s="50">
        <f t="shared" si="18"/>
        <v>0</v>
      </c>
      <c r="W57" s="50">
        <f t="shared" si="19"/>
        <v>0</v>
      </c>
    </row>
    <row r="58" spans="1:23" ht="116" x14ac:dyDescent="0.35">
      <c r="A58" s="42">
        <v>4</v>
      </c>
      <c r="B58" s="9" t="s">
        <v>127</v>
      </c>
      <c r="C58" s="34" t="s">
        <v>135</v>
      </c>
      <c r="D58" s="41">
        <f>18900*1.19</f>
        <v>22491</v>
      </c>
      <c r="E58" s="41"/>
      <c r="F58" s="41"/>
      <c r="G58" s="41"/>
      <c r="H58" s="41">
        <f t="shared" si="4"/>
        <v>21735</v>
      </c>
      <c r="I58" s="41">
        <f t="shared" si="5"/>
        <v>0</v>
      </c>
      <c r="J58" s="41">
        <f t="shared" si="6"/>
        <v>0</v>
      </c>
      <c r="K58" s="41">
        <f t="shared" si="7"/>
        <v>0</v>
      </c>
      <c r="L58" s="50">
        <f t="shared" si="8"/>
        <v>25864.65</v>
      </c>
      <c r="M58" s="50">
        <f t="shared" si="9"/>
        <v>0</v>
      </c>
      <c r="N58" s="50">
        <f t="shared" si="10"/>
        <v>0</v>
      </c>
      <c r="O58" s="50">
        <f t="shared" si="11"/>
        <v>0</v>
      </c>
      <c r="P58" s="50">
        <f t="shared" si="12"/>
        <v>22302</v>
      </c>
      <c r="Q58" s="50">
        <f t="shared" si="13"/>
        <v>0</v>
      </c>
      <c r="R58" s="50">
        <f t="shared" si="14"/>
        <v>0</v>
      </c>
      <c r="S58" s="50">
        <f t="shared" si="15"/>
        <v>0</v>
      </c>
      <c r="T58" s="50">
        <f t="shared" si="16"/>
        <v>26539.38</v>
      </c>
      <c r="U58" s="50">
        <f t="shared" si="17"/>
        <v>0</v>
      </c>
      <c r="V58" s="50">
        <f t="shared" si="18"/>
        <v>0</v>
      </c>
      <c r="W58" s="50">
        <f t="shared" si="19"/>
        <v>0</v>
      </c>
    </row>
    <row r="59" spans="1:23" ht="29" x14ac:dyDescent="0.35">
      <c r="A59" s="4">
        <v>5</v>
      </c>
      <c r="B59" s="9" t="s">
        <v>127</v>
      </c>
      <c r="C59" s="34" t="s">
        <v>129</v>
      </c>
      <c r="D59" s="41">
        <f>6500*1.19</f>
        <v>7735</v>
      </c>
      <c r="E59" s="41"/>
      <c r="F59" s="41"/>
      <c r="G59" s="41"/>
      <c r="H59" s="41">
        <f t="shared" si="4"/>
        <v>7475</v>
      </c>
      <c r="I59" s="41">
        <f t="shared" si="5"/>
        <v>0</v>
      </c>
      <c r="J59" s="41">
        <f t="shared" si="6"/>
        <v>0</v>
      </c>
      <c r="K59" s="41">
        <f t="shared" si="7"/>
        <v>0</v>
      </c>
      <c r="L59" s="50">
        <f t="shared" si="8"/>
        <v>8895.25</v>
      </c>
      <c r="M59" s="50">
        <f t="shared" si="9"/>
        <v>0</v>
      </c>
      <c r="N59" s="50">
        <f t="shared" si="10"/>
        <v>0</v>
      </c>
      <c r="O59" s="50">
        <f t="shared" si="11"/>
        <v>0</v>
      </c>
      <c r="P59" s="50">
        <f t="shared" si="12"/>
        <v>7670</v>
      </c>
      <c r="Q59" s="50">
        <f t="shared" si="13"/>
        <v>0</v>
      </c>
      <c r="R59" s="50">
        <f t="shared" si="14"/>
        <v>0</v>
      </c>
      <c r="S59" s="50">
        <f t="shared" si="15"/>
        <v>0</v>
      </c>
      <c r="T59" s="50">
        <f t="shared" si="16"/>
        <v>9127.2999999999993</v>
      </c>
      <c r="U59" s="50">
        <f t="shared" si="17"/>
        <v>0</v>
      </c>
      <c r="V59" s="50">
        <f t="shared" si="18"/>
        <v>0</v>
      </c>
      <c r="W59" s="50">
        <f t="shared" si="19"/>
        <v>0</v>
      </c>
    </row>
    <row r="60" spans="1:23" ht="29" x14ac:dyDescent="0.35">
      <c r="A60" s="42">
        <v>6</v>
      </c>
      <c r="B60" s="9" t="s">
        <v>127</v>
      </c>
      <c r="C60" s="34" t="s">
        <v>130</v>
      </c>
      <c r="D60" s="41">
        <f>2500*1.19</f>
        <v>2975</v>
      </c>
      <c r="E60" s="41"/>
      <c r="F60" s="41"/>
      <c r="G60" s="41"/>
      <c r="H60" s="41">
        <f t="shared" si="4"/>
        <v>2875</v>
      </c>
      <c r="I60" s="41">
        <f t="shared" si="5"/>
        <v>0</v>
      </c>
      <c r="J60" s="41">
        <f t="shared" si="6"/>
        <v>0</v>
      </c>
      <c r="K60" s="41">
        <f t="shared" si="7"/>
        <v>0</v>
      </c>
      <c r="L60" s="50">
        <f t="shared" si="8"/>
        <v>3421.25</v>
      </c>
      <c r="M60" s="50">
        <f t="shared" si="9"/>
        <v>0</v>
      </c>
      <c r="N60" s="50">
        <f t="shared" si="10"/>
        <v>0</v>
      </c>
      <c r="O60" s="50">
        <f t="shared" si="11"/>
        <v>0</v>
      </c>
      <c r="P60" s="50">
        <f t="shared" si="12"/>
        <v>2950</v>
      </c>
      <c r="Q60" s="50">
        <f t="shared" si="13"/>
        <v>0</v>
      </c>
      <c r="R60" s="50">
        <f t="shared" si="14"/>
        <v>0</v>
      </c>
      <c r="S60" s="50">
        <f t="shared" si="15"/>
        <v>0</v>
      </c>
      <c r="T60" s="50">
        <f t="shared" si="16"/>
        <v>3510.5</v>
      </c>
      <c r="U60" s="50">
        <f t="shared" si="17"/>
        <v>0</v>
      </c>
      <c r="V60" s="50">
        <f t="shared" si="18"/>
        <v>0</v>
      </c>
      <c r="W60" s="50">
        <f t="shared" si="19"/>
        <v>0</v>
      </c>
    </row>
    <row r="61" spans="1:23" ht="58" x14ac:dyDescent="0.35">
      <c r="A61" s="4">
        <v>7</v>
      </c>
      <c r="B61" s="9" t="s">
        <v>127</v>
      </c>
      <c r="C61" s="34" t="s">
        <v>136</v>
      </c>
      <c r="D61" s="38">
        <v>14500</v>
      </c>
      <c r="E61" s="38"/>
      <c r="F61" s="38"/>
      <c r="G61" s="38"/>
      <c r="H61" s="38">
        <f t="shared" si="4"/>
        <v>14012.605042016807</v>
      </c>
      <c r="I61" s="38">
        <f t="shared" si="5"/>
        <v>0</v>
      </c>
      <c r="J61" s="38">
        <f t="shared" si="6"/>
        <v>0</v>
      </c>
      <c r="K61" s="38">
        <f t="shared" si="7"/>
        <v>0</v>
      </c>
      <c r="L61" s="50">
        <f t="shared" si="8"/>
        <v>16675</v>
      </c>
      <c r="M61" s="50">
        <f t="shared" si="9"/>
        <v>0</v>
      </c>
      <c r="N61" s="50">
        <f t="shared" si="10"/>
        <v>0</v>
      </c>
      <c r="O61" s="50">
        <f t="shared" si="11"/>
        <v>0</v>
      </c>
      <c r="P61" s="50">
        <f t="shared" si="12"/>
        <v>14378.151260504203</v>
      </c>
      <c r="Q61" s="50">
        <f t="shared" si="13"/>
        <v>0</v>
      </c>
      <c r="R61" s="50">
        <f t="shared" si="14"/>
        <v>0</v>
      </c>
      <c r="S61" s="50">
        <f t="shared" si="15"/>
        <v>0</v>
      </c>
      <c r="T61" s="50">
        <f t="shared" si="16"/>
        <v>17110</v>
      </c>
      <c r="U61" s="50">
        <f t="shared" si="17"/>
        <v>0</v>
      </c>
      <c r="V61" s="50">
        <f t="shared" si="18"/>
        <v>0</v>
      </c>
      <c r="W61" s="50">
        <f t="shared" si="19"/>
        <v>0</v>
      </c>
    </row>
    <row r="62" spans="1:23" ht="58" x14ac:dyDescent="0.35">
      <c r="A62" s="42">
        <v>8</v>
      </c>
      <c r="B62" s="9" t="s">
        <v>127</v>
      </c>
      <c r="C62" s="34" t="s">
        <v>137</v>
      </c>
      <c r="D62" s="38">
        <v>14500</v>
      </c>
      <c r="E62" s="38"/>
      <c r="F62" s="38"/>
      <c r="G62" s="38"/>
      <c r="H62" s="38">
        <f t="shared" si="4"/>
        <v>14012.605042016807</v>
      </c>
      <c r="I62" s="38">
        <f t="shared" si="5"/>
        <v>0</v>
      </c>
      <c r="J62" s="38">
        <f t="shared" si="6"/>
        <v>0</v>
      </c>
      <c r="K62" s="38">
        <f t="shared" si="7"/>
        <v>0</v>
      </c>
      <c r="L62" s="50">
        <f t="shared" si="8"/>
        <v>16675</v>
      </c>
      <c r="M62" s="50">
        <f t="shared" si="9"/>
        <v>0</v>
      </c>
      <c r="N62" s="50">
        <f t="shared" si="10"/>
        <v>0</v>
      </c>
      <c r="O62" s="50">
        <f t="shared" si="11"/>
        <v>0</v>
      </c>
      <c r="P62" s="50">
        <f t="shared" si="12"/>
        <v>14378.151260504203</v>
      </c>
      <c r="Q62" s="50">
        <f t="shared" si="13"/>
        <v>0</v>
      </c>
      <c r="R62" s="50">
        <f t="shared" si="14"/>
        <v>0</v>
      </c>
      <c r="S62" s="50">
        <f t="shared" si="15"/>
        <v>0</v>
      </c>
      <c r="T62" s="50">
        <f t="shared" si="16"/>
        <v>17110</v>
      </c>
      <c r="U62" s="50">
        <f t="shared" si="17"/>
        <v>0</v>
      </c>
      <c r="V62" s="50">
        <f t="shared" si="18"/>
        <v>0</v>
      </c>
      <c r="W62" s="50">
        <f t="shared" si="19"/>
        <v>0</v>
      </c>
    </row>
    <row r="63" spans="1:23" ht="58" x14ac:dyDescent="0.35">
      <c r="A63" s="4">
        <v>9</v>
      </c>
      <c r="B63" s="9" t="s">
        <v>127</v>
      </c>
      <c r="C63" s="34" t="s">
        <v>138</v>
      </c>
      <c r="D63" s="38">
        <v>14500</v>
      </c>
      <c r="E63" s="38"/>
      <c r="F63" s="38"/>
      <c r="G63" s="38"/>
      <c r="H63" s="38">
        <f t="shared" si="4"/>
        <v>14012.605042016807</v>
      </c>
      <c r="I63" s="38">
        <f t="shared" si="5"/>
        <v>0</v>
      </c>
      <c r="J63" s="38">
        <f t="shared" si="6"/>
        <v>0</v>
      </c>
      <c r="K63" s="38">
        <f t="shared" si="7"/>
        <v>0</v>
      </c>
      <c r="L63" s="50">
        <f t="shared" si="8"/>
        <v>16675</v>
      </c>
      <c r="M63" s="50">
        <f t="shared" si="9"/>
        <v>0</v>
      </c>
      <c r="N63" s="50">
        <f t="shared" si="10"/>
        <v>0</v>
      </c>
      <c r="O63" s="50">
        <f t="shared" si="11"/>
        <v>0</v>
      </c>
      <c r="P63" s="50">
        <f t="shared" si="12"/>
        <v>14378.151260504203</v>
      </c>
      <c r="Q63" s="50">
        <f t="shared" si="13"/>
        <v>0</v>
      </c>
      <c r="R63" s="50">
        <f t="shared" si="14"/>
        <v>0</v>
      </c>
      <c r="S63" s="50">
        <f t="shared" si="15"/>
        <v>0</v>
      </c>
      <c r="T63" s="50">
        <f t="shared" si="16"/>
        <v>17110</v>
      </c>
      <c r="U63" s="50">
        <f t="shared" si="17"/>
        <v>0</v>
      </c>
      <c r="V63" s="50">
        <f t="shared" si="18"/>
        <v>0</v>
      </c>
      <c r="W63" s="50">
        <f t="shared" si="19"/>
        <v>0</v>
      </c>
    </row>
    <row r="64" spans="1:23" ht="43.5" x14ac:dyDescent="0.35">
      <c r="A64" s="42">
        <v>10</v>
      </c>
      <c r="B64" s="9" t="s">
        <v>127</v>
      </c>
      <c r="C64" s="34" t="s">
        <v>139</v>
      </c>
      <c r="D64" s="38">
        <v>14500</v>
      </c>
      <c r="E64" s="38"/>
      <c r="F64" s="38"/>
      <c r="G64" s="38"/>
      <c r="H64" s="38">
        <f t="shared" si="4"/>
        <v>14012.605042016807</v>
      </c>
      <c r="I64" s="38">
        <f t="shared" si="5"/>
        <v>0</v>
      </c>
      <c r="J64" s="38">
        <f t="shared" si="6"/>
        <v>0</v>
      </c>
      <c r="K64" s="38">
        <f t="shared" si="7"/>
        <v>0</v>
      </c>
      <c r="L64" s="50">
        <f t="shared" si="8"/>
        <v>16675</v>
      </c>
      <c r="M64" s="50">
        <f t="shared" si="9"/>
        <v>0</v>
      </c>
      <c r="N64" s="50">
        <f t="shared" si="10"/>
        <v>0</v>
      </c>
      <c r="O64" s="50">
        <f t="shared" si="11"/>
        <v>0</v>
      </c>
      <c r="P64" s="50">
        <f t="shared" si="12"/>
        <v>14378.151260504203</v>
      </c>
      <c r="Q64" s="50">
        <f t="shared" si="13"/>
        <v>0</v>
      </c>
      <c r="R64" s="50">
        <f t="shared" si="14"/>
        <v>0</v>
      </c>
      <c r="S64" s="50">
        <f t="shared" si="15"/>
        <v>0</v>
      </c>
      <c r="T64" s="50">
        <f t="shared" si="16"/>
        <v>17110</v>
      </c>
      <c r="U64" s="50">
        <f t="shared" si="17"/>
        <v>0</v>
      </c>
      <c r="V64" s="50">
        <f t="shared" si="18"/>
        <v>0</v>
      </c>
      <c r="W64" s="50">
        <f t="shared" si="19"/>
        <v>0</v>
      </c>
    </row>
    <row r="65" spans="1:23" ht="43.5" x14ac:dyDescent="0.35">
      <c r="A65" s="4">
        <v>11</v>
      </c>
      <c r="B65" s="9" t="s">
        <v>127</v>
      </c>
      <c r="C65" s="34" t="s">
        <v>140</v>
      </c>
      <c r="D65" s="38">
        <v>14500</v>
      </c>
      <c r="E65" s="38"/>
      <c r="F65" s="38"/>
      <c r="G65" s="38"/>
      <c r="H65" s="38">
        <f t="shared" si="4"/>
        <v>14012.605042016807</v>
      </c>
      <c r="I65" s="38">
        <f t="shared" si="5"/>
        <v>0</v>
      </c>
      <c r="J65" s="38">
        <f t="shared" si="6"/>
        <v>0</v>
      </c>
      <c r="K65" s="38">
        <f t="shared" si="7"/>
        <v>0</v>
      </c>
      <c r="L65" s="50">
        <f t="shared" si="8"/>
        <v>16675</v>
      </c>
      <c r="M65" s="50">
        <f t="shared" si="9"/>
        <v>0</v>
      </c>
      <c r="N65" s="50">
        <f t="shared" si="10"/>
        <v>0</v>
      </c>
      <c r="O65" s="50">
        <f t="shared" si="11"/>
        <v>0</v>
      </c>
      <c r="P65" s="50">
        <f t="shared" si="12"/>
        <v>14378.151260504203</v>
      </c>
      <c r="Q65" s="50">
        <f t="shared" si="13"/>
        <v>0</v>
      </c>
      <c r="R65" s="50">
        <f t="shared" si="14"/>
        <v>0</v>
      </c>
      <c r="S65" s="50">
        <f t="shared" si="15"/>
        <v>0</v>
      </c>
      <c r="T65" s="50">
        <f t="shared" si="16"/>
        <v>17110</v>
      </c>
      <c r="U65" s="50">
        <f t="shared" si="17"/>
        <v>0</v>
      </c>
      <c r="V65" s="50">
        <f t="shared" si="18"/>
        <v>0</v>
      </c>
      <c r="W65" s="50">
        <f t="shared" si="19"/>
        <v>0</v>
      </c>
    </row>
    <row r="66" spans="1:23" ht="87" x14ac:dyDescent="0.35">
      <c r="A66" s="42">
        <v>12</v>
      </c>
      <c r="B66" s="9" t="s">
        <v>127</v>
      </c>
      <c r="C66" s="34" t="s">
        <v>141</v>
      </c>
      <c r="D66" s="46">
        <v>18900</v>
      </c>
      <c r="E66" s="38"/>
      <c r="F66" s="38"/>
      <c r="G66" s="38"/>
      <c r="H66" s="38">
        <f t="shared" si="4"/>
        <v>18264.705882352944</v>
      </c>
      <c r="I66" s="38">
        <f t="shared" si="5"/>
        <v>0</v>
      </c>
      <c r="J66" s="38">
        <f t="shared" si="6"/>
        <v>0</v>
      </c>
      <c r="K66" s="38">
        <f t="shared" si="7"/>
        <v>0</v>
      </c>
      <c r="L66" s="50">
        <f t="shared" si="8"/>
        <v>21735.000000000004</v>
      </c>
      <c r="M66" s="50">
        <f t="shared" si="9"/>
        <v>0</v>
      </c>
      <c r="N66" s="50">
        <f t="shared" si="10"/>
        <v>0</v>
      </c>
      <c r="O66" s="50">
        <f t="shared" si="11"/>
        <v>0</v>
      </c>
      <c r="P66" s="50">
        <f t="shared" si="12"/>
        <v>18741.176470588238</v>
      </c>
      <c r="Q66" s="50">
        <f t="shared" si="13"/>
        <v>0</v>
      </c>
      <c r="R66" s="50">
        <f t="shared" si="14"/>
        <v>0</v>
      </c>
      <c r="S66" s="50">
        <f t="shared" si="15"/>
        <v>0</v>
      </c>
      <c r="T66" s="50">
        <f t="shared" si="16"/>
        <v>22302.000000000004</v>
      </c>
      <c r="U66" s="50">
        <f t="shared" si="17"/>
        <v>0</v>
      </c>
      <c r="V66" s="50">
        <f t="shared" si="18"/>
        <v>0</v>
      </c>
      <c r="W66" s="50">
        <f t="shared" si="19"/>
        <v>0</v>
      </c>
    </row>
    <row r="67" spans="1:23" ht="72.5" x14ac:dyDescent="0.35">
      <c r="A67" s="4">
        <v>13</v>
      </c>
      <c r="B67" s="9" t="s">
        <v>127</v>
      </c>
      <c r="C67" s="34" t="s">
        <v>142</v>
      </c>
      <c r="D67" s="46">
        <v>18900</v>
      </c>
      <c r="E67" s="38"/>
      <c r="F67" s="38"/>
      <c r="G67" s="38"/>
      <c r="H67" s="38">
        <f t="shared" si="4"/>
        <v>18264.705882352944</v>
      </c>
      <c r="I67" s="38">
        <f t="shared" si="5"/>
        <v>0</v>
      </c>
      <c r="J67" s="38">
        <f t="shared" si="6"/>
        <v>0</v>
      </c>
      <c r="K67" s="38">
        <f t="shared" si="7"/>
        <v>0</v>
      </c>
      <c r="L67" s="50">
        <f t="shared" si="8"/>
        <v>21735.000000000004</v>
      </c>
      <c r="M67" s="50">
        <f t="shared" si="9"/>
        <v>0</v>
      </c>
      <c r="N67" s="50">
        <f t="shared" si="10"/>
        <v>0</v>
      </c>
      <c r="O67" s="50">
        <f t="shared" si="11"/>
        <v>0</v>
      </c>
      <c r="P67" s="50">
        <f t="shared" si="12"/>
        <v>18741.176470588238</v>
      </c>
      <c r="Q67" s="50">
        <f t="shared" si="13"/>
        <v>0</v>
      </c>
      <c r="R67" s="50">
        <f t="shared" si="14"/>
        <v>0</v>
      </c>
      <c r="S67" s="50">
        <f t="shared" si="15"/>
        <v>0</v>
      </c>
      <c r="T67" s="50">
        <f t="shared" si="16"/>
        <v>22302.000000000004</v>
      </c>
      <c r="U67" s="50">
        <f t="shared" si="17"/>
        <v>0</v>
      </c>
      <c r="V67" s="50">
        <f t="shared" si="18"/>
        <v>0</v>
      </c>
      <c r="W67" s="50">
        <f t="shared" si="19"/>
        <v>0</v>
      </c>
    </row>
    <row r="68" spans="1:23" ht="72.5" x14ac:dyDescent="0.35">
      <c r="A68" s="42">
        <v>14</v>
      </c>
      <c r="B68" s="9" t="s">
        <v>127</v>
      </c>
      <c r="C68" s="34" t="s">
        <v>143</v>
      </c>
      <c r="D68" s="46">
        <v>18900</v>
      </c>
      <c r="E68" s="38"/>
      <c r="F68" s="38"/>
      <c r="G68" s="38"/>
      <c r="H68" s="38">
        <f t="shared" si="4"/>
        <v>18264.705882352944</v>
      </c>
      <c r="I68" s="38">
        <f t="shared" si="5"/>
        <v>0</v>
      </c>
      <c r="J68" s="38">
        <f t="shared" si="6"/>
        <v>0</v>
      </c>
      <c r="K68" s="38">
        <f t="shared" si="7"/>
        <v>0</v>
      </c>
      <c r="L68" s="50">
        <f t="shared" si="8"/>
        <v>21735.000000000004</v>
      </c>
      <c r="M68" s="50">
        <f t="shared" si="9"/>
        <v>0</v>
      </c>
      <c r="N68" s="50">
        <f t="shared" si="10"/>
        <v>0</v>
      </c>
      <c r="O68" s="50">
        <f t="shared" si="11"/>
        <v>0</v>
      </c>
      <c r="P68" s="50">
        <f t="shared" si="12"/>
        <v>18741.176470588238</v>
      </c>
      <c r="Q68" s="50">
        <f t="shared" si="13"/>
        <v>0</v>
      </c>
      <c r="R68" s="50">
        <f t="shared" si="14"/>
        <v>0</v>
      </c>
      <c r="S68" s="50">
        <f t="shared" si="15"/>
        <v>0</v>
      </c>
      <c r="T68" s="50">
        <f t="shared" si="16"/>
        <v>22302.000000000004</v>
      </c>
      <c r="U68" s="50">
        <f t="shared" si="17"/>
        <v>0</v>
      </c>
      <c r="V68" s="50">
        <f t="shared" si="18"/>
        <v>0</v>
      </c>
      <c r="W68" s="50">
        <f t="shared" si="19"/>
        <v>0</v>
      </c>
    </row>
    <row r="69" spans="1:23" ht="72.5" x14ac:dyDescent="0.35">
      <c r="A69" s="4">
        <v>15</v>
      </c>
      <c r="B69" s="9" t="s">
        <v>127</v>
      </c>
      <c r="C69" s="34" t="s">
        <v>144</v>
      </c>
      <c r="D69" s="46">
        <v>18900</v>
      </c>
      <c r="E69" s="38"/>
      <c r="F69" s="38"/>
      <c r="G69" s="38"/>
      <c r="H69" s="38">
        <f t="shared" si="4"/>
        <v>18264.705882352944</v>
      </c>
      <c r="I69" s="38">
        <f t="shared" si="5"/>
        <v>0</v>
      </c>
      <c r="J69" s="38">
        <f t="shared" si="6"/>
        <v>0</v>
      </c>
      <c r="K69" s="38">
        <f t="shared" si="7"/>
        <v>0</v>
      </c>
      <c r="L69" s="50">
        <f t="shared" si="8"/>
        <v>21735.000000000004</v>
      </c>
      <c r="M69" s="50">
        <f t="shared" si="9"/>
        <v>0</v>
      </c>
      <c r="N69" s="50">
        <f t="shared" si="10"/>
        <v>0</v>
      </c>
      <c r="O69" s="50">
        <f t="shared" si="11"/>
        <v>0</v>
      </c>
      <c r="P69" s="50">
        <f t="shared" si="12"/>
        <v>18741.176470588238</v>
      </c>
      <c r="Q69" s="50">
        <f t="shared" si="13"/>
        <v>0</v>
      </c>
      <c r="R69" s="50">
        <f t="shared" si="14"/>
        <v>0</v>
      </c>
      <c r="S69" s="50">
        <f t="shared" si="15"/>
        <v>0</v>
      </c>
      <c r="T69" s="50">
        <f t="shared" si="16"/>
        <v>22302.000000000004</v>
      </c>
      <c r="U69" s="50">
        <f t="shared" si="17"/>
        <v>0</v>
      </c>
      <c r="V69" s="50">
        <f t="shared" si="18"/>
        <v>0</v>
      </c>
      <c r="W69" s="50">
        <f t="shared" si="19"/>
        <v>0</v>
      </c>
    </row>
    <row r="70" spans="1:23" ht="72.5" x14ac:dyDescent="0.35">
      <c r="A70" s="42">
        <v>16</v>
      </c>
      <c r="B70" s="9" t="s">
        <v>127</v>
      </c>
      <c r="C70" s="34" t="s">
        <v>145</v>
      </c>
      <c r="D70" s="46">
        <v>18900</v>
      </c>
      <c r="E70" s="38"/>
      <c r="F70" s="38"/>
      <c r="G70" s="38"/>
      <c r="H70" s="38">
        <f t="shared" si="4"/>
        <v>18264.705882352944</v>
      </c>
      <c r="I70" s="38">
        <f t="shared" si="5"/>
        <v>0</v>
      </c>
      <c r="J70" s="38">
        <f t="shared" si="6"/>
        <v>0</v>
      </c>
      <c r="K70" s="38">
        <f t="shared" si="7"/>
        <v>0</v>
      </c>
      <c r="L70" s="50">
        <f t="shared" si="8"/>
        <v>21735.000000000004</v>
      </c>
      <c r="M70" s="50">
        <f t="shared" si="9"/>
        <v>0</v>
      </c>
      <c r="N70" s="50">
        <f t="shared" si="10"/>
        <v>0</v>
      </c>
      <c r="O70" s="50">
        <f t="shared" si="11"/>
        <v>0</v>
      </c>
      <c r="P70" s="50">
        <f t="shared" si="12"/>
        <v>18741.176470588238</v>
      </c>
      <c r="Q70" s="50">
        <f t="shared" si="13"/>
        <v>0</v>
      </c>
      <c r="R70" s="50">
        <f t="shared" si="14"/>
        <v>0</v>
      </c>
      <c r="S70" s="50">
        <f t="shared" si="15"/>
        <v>0</v>
      </c>
      <c r="T70" s="50">
        <f t="shared" si="16"/>
        <v>22302.000000000004</v>
      </c>
      <c r="U70" s="50">
        <f t="shared" si="17"/>
        <v>0</v>
      </c>
      <c r="V70" s="50">
        <f t="shared" si="18"/>
        <v>0</v>
      </c>
      <c r="W70" s="50">
        <f t="shared" si="19"/>
        <v>0</v>
      </c>
    </row>
    <row r="71" spans="1:23" ht="87" x14ac:dyDescent="0.35">
      <c r="A71" s="4">
        <v>17</v>
      </c>
      <c r="B71" s="9" t="s">
        <v>127</v>
      </c>
      <c r="C71" s="34" t="s">
        <v>146</v>
      </c>
      <c r="D71" s="46">
        <v>18900</v>
      </c>
      <c r="E71" s="38"/>
      <c r="F71" s="38"/>
      <c r="G71" s="38"/>
      <c r="H71" s="38">
        <f t="shared" ref="H71:H84" si="20">((D71/1.19)*15%)+(D71/1.19)</f>
        <v>18264.705882352944</v>
      </c>
      <c r="I71" s="38">
        <f t="shared" ref="I71:I84" si="21">((E71/1.19)*15%)+(E71/1.19)</f>
        <v>0</v>
      </c>
      <c r="J71" s="38">
        <f t="shared" ref="J71:J84" si="22">((F71/1.19)*15%)+(F71/1.19)</f>
        <v>0</v>
      </c>
      <c r="K71" s="38">
        <f t="shared" ref="K71:K84" si="23">((G71/1.19)*15%)+(G71/1.19)</f>
        <v>0</v>
      </c>
      <c r="L71" s="50">
        <f t="shared" ref="L71:L84" si="24">(H71*0.19)+H71</f>
        <v>21735.000000000004</v>
      </c>
      <c r="M71" s="50">
        <f t="shared" ref="M71:M84" si="25">(I71*0.19)+I71</f>
        <v>0</v>
      </c>
      <c r="N71" s="50">
        <f t="shared" ref="N71:N84" si="26">(J71*0.19)+J71</f>
        <v>0</v>
      </c>
      <c r="O71" s="50">
        <f t="shared" ref="O71:O84" si="27">(K71*0.19)+K71</f>
        <v>0</v>
      </c>
      <c r="P71" s="50">
        <f t="shared" ref="P71:P84" si="28">((D71/1.19)*18%)+(D71/1.19)</f>
        <v>18741.176470588238</v>
      </c>
      <c r="Q71" s="50">
        <f t="shared" ref="Q71:Q84" si="29">((E71/1.19)*18%)+(E71/1.19)</f>
        <v>0</v>
      </c>
      <c r="R71" s="50">
        <f t="shared" ref="R71:R84" si="30">((F71/1.19)*18%)+(F71/1.19)</f>
        <v>0</v>
      </c>
      <c r="S71" s="50">
        <f t="shared" ref="S71:S84" si="31">((G71/1.19)*18%)+(G71/1.19)</f>
        <v>0</v>
      </c>
      <c r="T71" s="50">
        <f t="shared" ref="T71:T84" si="32">(P71*0.19)+P71</f>
        <v>22302.000000000004</v>
      </c>
      <c r="U71" s="50">
        <f t="shared" ref="U71:U84" si="33">(Q71*0.19)+Q71</f>
        <v>0</v>
      </c>
      <c r="V71" s="50">
        <f t="shared" ref="V71:V84" si="34">(R71*0.19)+R71</f>
        <v>0</v>
      </c>
      <c r="W71" s="50">
        <f t="shared" ref="W71:W84" si="35">(S71*0.19)+S71</f>
        <v>0</v>
      </c>
    </row>
    <row r="72" spans="1:23" ht="87" x14ac:dyDescent="0.35">
      <c r="A72" s="42">
        <v>18</v>
      </c>
      <c r="B72" s="9" t="s">
        <v>127</v>
      </c>
      <c r="C72" s="34" t="s">
        <v>147</v>
      </c>
      <c r="D72" s="46">
        <v>18900</v>
      </c>
      <c r="E72" s="38"/>
      <c r="F72" s="38"/>
      <c r="G72" s="38"/>
      <c r="H72" s="38">
        <f t="shared" si="20"/>
        <v>18264.705882352944</v>
      </c>
      <c r="I72" s="38">
        <f t="shared" si="21"/>
        <v>0</v>
      </c>
      <c r="J72" s="38">
        <f t="shared" si="22"/>
        <v>0</v>
      </c>
      <c r="K72" s="38">
        <f t="shared" si="23"/>
        <v>0</v>
      </c>
      <c r="L72" s="50">
        <f t="shared" si="24"/>
        <v>21735.000000000004</v>
      </c>
      <c r="M72" s="50">
        <f t="shared" si="25"/>
        <v>0</v>
      </c>
      <c r="N72" s="50">
        <f t="shared" si="26"/>
        <v>0</v>
      </c>
      <c r="O72" s="50">
        <f t="shared" si="27"/>
        <v>0</v>
      </c>
      <c r="P72" s="50">
        <f t="shared" si="28"/>
        <v>18741.176470588238</v>
      </c>
      <c r="Q72" s="50">
        <f t="shared" si="29"/>
        <v>0</v>
      </c>
      <c r="R72" s="50">
        <f t="shared" si="30"/>
        <v>0</v>
      </c>
      <c r="S72" s="50">
        <f t="shared" si="31"/>
        <v>0</v>
      </c>
      <c r="T72" s="50">
        <f t="shared" si="32"/>
        <v>22302.000000000004</v>
      </c>
      <c r="U72" s="50">
        <f t="shared" si="33"/>
        <v>0</v>
      </c>
      <c r="V72" s="50">
        <f t="shared" si="34"/>
        <v>0</v>
      </c>
      <c r="W72" s="50">
        <f t="shared" si="35"/>
        <v>0</v>
      </c>
    </row>
    <row r="73" spans="1:23" ht="72.5" x14ac:dyDescent="0.35">
      <c r="A73" s="4">
        <v>19</v>
      </c>
      <c r="B73" s="9" t="s">
        <v>127</v>
      </c>
      <c r="C73" s="34" t="s">
        <v>148</v>
      </c>
      <c r="D73" s="46">
        <v>18900</v>
      </c>
      <c r="E73" s="38"/>
      <c r="F73" s="38"/>
      <c r="G73" s="38"/>
      <c r="H73" s="38">
        <f t="shared" si="20"/>
        <v>18264.705882352944</v>
      </c>
      <c r="I73" s="38">
        <f t="shared" si="21"/>
        <v>0</v>
      </c>
      <c r="J73" s="38">
        <f t="shared" si="22"/>
        <v>0</v>
      </c>
      <c r="K73" s="38">
        <f t="shared" si="23"/>
        <v>0</v>
      </c>
      <c r="L73" s="50">
        <f t="shared" si="24"/>
        <v>21735.000000000004</v>
      </c>
      <c r="M73" s="50">
        <f t="shared" si="25"/>
        <v>0</v>
      </c>
      <c r="N73" s="50">
        <f t="shared" si="26"/>
        <v>0</v>
      </c>
      <c r="O73" s="50">
        <f t="shared" si="27"/>
        <v>0</v>
      </c>
      <c r="P73" s="50">
        <f t="shared" si="28"/>
        <v>18741.176470588238</v>
      </c>
      <c r="Q73" s="50">
        <f t="shared" si="29"/>
        <v>0</v>
      </c>
      <c r="R73" s="50">
        <f t="shared" si="30"/>
        <v>0</v>
      </c>
      <c r="S73" s="50">
        <f t="shared" si="31"/>
        <v>0</v>
      </c>
      <c r="T73" s="50">
        <f t="shared" si="32"/>
        <v>22302.000000000004</v>
      </c>
      <c r="U73" s="50">
        <f t="shared" si="33"/>
        <v>0</v>
      </c>
      <c r="V73" s="50">
        <f t="shared" si="34"/>
        <v>0</v>
      </c>
      <c r="W73" s="50">
        <f t="shared" si="35"/>
        <v>0</v>
      </c>
    </row>
    <row r="74" spans="1:23" ht="72.5" x14ac:dyDescent="0.35">
      <c r="A74" s="42">
        <v>20</v>
      </c>
      <c r="B74" s="9" t="s">
        <v>127</v>
      </c>
      <c r="C74" s="34" t="s">
        <v>149</v>
      </c>
      <c r="D74" s="46">
        <v>18900</v>
      </c>
      <c r="E74" s="38"/>
      <c r="F74" s="38"/>
      <c r="G74" s="38"/>
      <c r="H74" s="38">
        <f t="shared" si="20"/>
        <v>18264.705882352944</v>
      </c>
      <c r="I74" s="38">
        <f t="shared" si="21"/>
        <v>0</v>
      </c>
      <c r="J74" s="38">
        <f t="shared" si="22"/>
        <v>0</v>
      </c>
      <c r="K74" s="38">
        <f t="shared" si="23"/>
        <v>0</v>
      </c>
      <c r="L74" s="50">
        <f t="shared" si="24"/>
        <v>21735.000000000004</v>
      </c>
      <c r="M74" s="50">
        <f t="shared" si="25"/>
        <v>0</v>
      </c>
      <c r="N74" s="50">
        <f t="shared" si="26"/>
        <v>0</v>
      </c>
      <c r="O74" s="50">
        <f t="shared" si="27"/>
        <v>0</v>
      </c>
      <c r="P74" s="50">
        <f t="shared" si="28"/>
        <v>18741.176470588238</v>
      </c>
      <c r="Q74" s="50">
        <f t="shared" si="29"/>
        <v>0</v>
      </c>
      <c r="R74" s="50">
        <f t="shared" si="30"/>
        <v>0</v>
      </c>
      <c r="S74" s="50">
        <f t="shared" si="31"/>
        <v>0</v>
      </c>
      <c r="T74" s="50">
        <f t="shared" si="32"/>
        <v>22302.000000000004</v>
      </c>
      <c r="U74" s="50">
        <f t="shared" si="33"/>
        <v>0</v>
      </c>
      <c r="V74" s="50">
        <f t="shared" si="34"/>
        <v>0</v>
      </c>
      <c r="W74" s="50">
        <f t="shared" si="35"/>
        <v>0</v>
      </c>
    </row>
    <row r="75" spans="1:23" ht="72.5" x14ac:dyDescent="0.35">
      <c r="A75" s="4">
        <v>21</v>
      </c>
      <c r="B75" s="9" t="s">
        <v>127</v>
      </c>
      <c r="C75" s="34" t="s">
        <v>150</v>
      </c>
      <c r="D75" s="46">
        <v>18900</v>
      </c>
      <c r="E75" s="38"/>
      <c r="F75" s="38"/>
      <c r="G75" s="38"/>
      <c r="H75" s="38">
        <f t="shared" si="20"/>
        <v>18264.705882352944</v>
      </c>
      <c r="I75" s="38">
        <f t="shared" si="21"/>
        <v>0</v>
      </c>
      <c r="J75" s="38">
        <f t="shared" si="22"/>
        <v>0</v>
      </c>
      <c r="K75" s="38">
        <f t="shared" si="23"/>
        <v>0</v>
      </c>
      <c r="L75" s="50">
        <f t="shared" si="24"/>
        <v>21735.000000000004</v>
      </c>
      <c r="M75" s="50">
        <f t="shared" si="25"/>
        <v>0</v>
      </c>
      <c r="N75" s="50">
        <f t="shared" si="26"/>
        <v>0</v>
      </c>
      <c r="O75" s="50">
        <f t="shared" si="27"/>
        <v>0</v>
      </c>
      <c r="P75" s="50">
        <f t="shared" si="28"/>
        <v>18741.176470588238</v>
      </c>
      <c r="Q75" s="50">
        <f t="shared" si="29"/>
        <v>0</v>
      </c>
      <c r="R75" s="50">
        <f t="shared" si="30"/>
        <v>0</v>
      </c>
      <c r="S75" s="50">
        <f t="shared" si="31"/>
        <v>0</v>
      </c>
      <c r="T75" s="50">
        <f t="shared" si="32"/>
        <v>22302.000000000004</v>
      </c>
      <c r="U75" s="50">
        <f t="shared" si="33"/>
        <v>0</v>
      </c>
      <c r="V75" s="50">
        <f t="shared" si="34"/>
        <v>0</v>
      </c>
      <c r="W75" s="50">
        <f t="shared" si="35"/>
        <v>0</v>
      </c>
    </row>
    <row r="76" spans="1:23" ht="72.5" x14ac:dyDescent="0.35">
      <c r="A76" s="42">
        <v>22</v>
      </c>
      <c r="B76" s="9" t="s">
        <v>127</v>
      </c>
      <c r="C76" s="34" t="s">
        <v>151</v>
      </c>
      <c r="D76" s="46">
        <v>18900</v>
      </c>
      <c r="E76" s="38"/>
      <c r="F76" s="38"/>
      <c r="G76" s="38"/>
      <c r="H76" s="38">
        <f t="shared" si="20"/>
        <v>18264.705882352944</v>
      </c>
      <c r="I76" s="38">
        <f t="shared" si="21"/>
        <v>0</v>
      </c>
      <c r="J76" s="38">
        <f t="shared" si="22"/>
        <v>0</v>
      </c>
      <c r="K76" s="38">
        <f t="shared" si="23"/>
        <v>0</v>
      </c>
      <c r="L76" s="50">
        <f t="shared" si="24"/>
        <v>21735.000000000004</v>
      </c>
      <c r="M76" s="50">
        <f t="shared" si="25"/>
        <v>0</v>
      </c>
      <c r="N76" s="50">
        <f t="shared" si="26"/>
        <v>0</v>
      </c>
      <c r="O76" s="50">
        <f t="shared" si="27"/>
        <v>0</v>
      </c>
      <c r="P76" s="50">
        <f t="shared" si="28"/>
        <v>18741.176470588238</v>
      </c>
      <c r="Q76" s="50">
        <f t="shared" si="29"/>
        <v>0</v>
      </c>
      <c r="R76" s="50">
        <f t="shared" si="30"/>
        <v>0</v>
      </c>
      <c r="S76" s="50">
        <f t="shared" si="31"/>
        <v>0</v>
      </c>
      <c r="T76" s="50">
        <f t="shared" si="32"/>
        <v>22302.000000000004</v>
      </c>
      <c r="U76" s="50">
        <f t="shared" si="33"/>
        <v>0</v>
      </c>
      <c r="V76" s="50">
        <f t="shared" si="34"/>
        <v>0</v>
      </c>
      <c r="W76" s="50">
        <f t="shared" si="35"/>
        <v>0</v>
      </c>
    </row>
    <row r="77" spans="1:23" ht="72.5" x14ac:dyDescent="0.35">
      <c r="A77" s="4">
        <v>23</v>
      </c>
      <c r="B77" s="9" t="s">
        <v>127</v>
      </c>
      <c r="C77" s="34" t="s">
        <v>152</v>
      </c>
      <c r="D77" s="46">
        <v>18900</v>
      </c>
      <c r="E77" s="38"/>
      <c r="F77" s="38"/>
      <c r="G77" s="38"/>
      <c r="H77" s="38">
        <f t="shared" si="20"/>
        <v>18264.705882352944</v>
      </c>
      <c r="I77" s="38">
        <f t="shared" si="21"/>
        <v>0</v>
      </c>
      <c r="J77" s="38">
        <f t="shared" si="22"/>
        <v>0</v>
      </c>
      <c r="K77" s="38">
        <f t="shared" si="23"/>
        <v>0</v>
      </c>
      <c r="L77" s="50">
        <f t="shared" si="24"/>
        <v>21735.000000000004</v>
      </c>
      <c r="M77" s="50">
        <f t="shared" si="25"/>
        <v>0</v>
      </c>
      <c r="N77" s="50">
        <f t="shared" si="26"/>
        <v>0</v>
      </c>
      <c r="O77" s="50">
        <f t="shared" si="27"/>
        <v>0</v>
      </c>
      <c r="P77" s="50">
        <f t="shared" si="28"/>
        <v>18741.176470588238</v>
      </c>
      <c r="Q77" s="50">
        <f t="shared" si="29"/>
        <v>0</v>
      </c>
      <c r="R77" s="50">
        <f t="shared" si="30"/>
        <v>0</v>
      </c>
      <c r="S77" s="50">
        <f t="shared" si="31"/>
        <v>0</v>
      </c>
      <c r="T77" s="50">
        <f t="shared" si="32"/>
        <v>22302.000000000004</v>
      </c>
      <c r="U77" s="50">
        <f t="shared" si="33"/>
        <v>0</v>
      </c>
      <c r="V77" s="50">
        <f t="shared" si="34"/>
        <v>0</v>
      </c>
      <c r="W77" s="50">
        <f t="shared" si="35"/>
        <v>0</v>
      </c>
    </row>
    <row r="78" spans="1:23" ht="58" x14ac:dyDescent="0.35">
      <c r="A78" s="42">
        <v>24</v>
      </c>
      <c r="B78" s="9" t="s">
        <v>127</v>
      </c>
      <c r="C78" s="34" t="s">
        <v>153</v>
      </c>
      <c r="D78" s="46">
        <v>9500</v>
      </c>
      <c r="E78" s="38"/>
      <c r="F78" s="38"/>
      <c r="G78" s="38"/>
      <c r="H78" s="38">
        <f t="shared" si="20"/>
        <v>9180.6722689075632</v>
      </c>
      <c r="I78" s="38">
        <f t="shared" si="21"/>
        <v>0</v>
      </c>
      <c r="J78" s="38">
        <f t="shared" si="22"/>
        <v>0</v>
      </c>
      <c r="K78" s="38">
        <f t="shared" si="23"/>
        <v>0</v>
      </c>
      <c r="L78" s="50">
        <f t="shared" si="24"/>
        <v>10925</v>
      </c>
      <c r="M78" s="50">
        <f t="shared" si="25"/>
        <v>0</v>
      </c>
      <c r="N78" s="50">
        <f t="shared" si="26"/>
        <v>0</v>
      </c>
      <c r="O78" s="50">
        <f t="shared" si="27"/>
        <v>0</v>
      </c>
      <c r="P78" s="50">
        <f t="shared" si="28"/>
        <v>9420.1680672268903</v>
      </c>
      <c r="Q78" s="50">
        <f t="shared" si="29"/>
        <v>0</v>
      </c>
      <c r="R78" s="50">
        <f t="shared" si="30"/>
        <v>0</v>
      </c>
      <c r="S78" s="50">
        <f t="shared" si="31"/>
        <v>0</v>
      </c>
      <c r="T78" s="50">
        <f t="shared" si="32"/>
        <v>11210</v>
      </c>
      <c r="U78" s="50">
        <f t="shared" si="33"/>
        <v>0</v>
      </c>
      <c r="V78" s="50">
        <f t="shared" si="34"/>
        <v>0</v>
      </c>
      <c r="W78" s="50">
        <f t="shared" si="35"/>
        <v>0</v>
      </c>
    </row>
    <row r="79" spans="1:23" ht="43.5" x14ac:dyDescent="0.35">
      <c r="A79" s="4">
        <v>25</v>
      </c>
      <c r="B79" s="9" t="s">
        <v>127</v>
      </c>
      <c r="C79" s="10" t="s">
        <v>154</v>
      </c>
      <c r="D79" s="46">
        <v>9500</v>
      </c>
      <c r="E79" s="38"/>
      <c r="F79" s="38"/>
      <c r="G79" s="38"/>
      <c r="H79" s="38">
        <f t="shared" si="20"/>
        <v>9180.6722689075632</v>
      </c>
      <c r="I79" s="38">
        <f t="shared" si="21"/>
        <v>0</v>
      </c>
      <c r="J79" s="38">
        <f t="shared" si="22"/>
        <v>0</v>
      </c>
      <c r="K79" s="38">
        <f t="shared" si="23"/>
        <v>0</v>
      </c>
      <c r="L79" s="50">
        <f t="shared" si="24"/>
        <v>10925</v>
      </c>
      <c r="M79" s="50">
        <f t="shared" si="25"/>
        <v>0</v>
      </c>
      <c r="N79" s="50">
        <f t="shared" si="26"/>
        <v>0</v>
      </c>
      <c r="O79" s="50">
        <f t="shared" si="27"/>
        <v>0</v>
      </c>
      <c r="P79" s="50">
        <f t="shared" si="28"/>
        <v>9420.1680672268903</v>
      </c>
      <c r="Q79" s="50">
        <f t="shared" si="29"/>
        <v>0</v>
      </c>
      <c r="R79" s="50">
        <f t="shared" si="30"/>
        <v>0</v>
      </c>
      <c r="S79" s="50">
        <f t="shared" si="31"/>
        <v>0</v>
      </c>
      <c r="T79" s="50">
        <f t="shared" si="32"/>
        <v>11210</v>
      </c>
      <c r="U79" s="50">
        <f t="shared" si="33"/>
        <v>0</v>
      </c>
      <c r="V79" s="50">
        <f t="shared" si="34"/>
        <v>0</v>
      </c>
      <c r="W79" s="50">
        <f t="shared" si="35"/>
        <v>0</v>
      </c>
    </row>
    <row r="80" spans="1:23" ht="43.5" x14ac:dyDescent="0.35">
      <c r="A80" s="42">
        <v>26</v>
      </c>
      <c r="B80" s="9" t="s">
        <v>127</v>
      </c>
      <c r="C80" s="34" t="s">
        <v>155</v>
      </c>
      <c r="D80" s="46">
        <v>9500</v>
      </c>
      <c r="E80" s="38"/>
      <c r="F80" s="38"/>
      <c r="G80" s="38"/>
      <c r="H80" s="38">
        <f t="shared" si="20"/>
        <v>9180.6722689075632</v>
      </c>
      <c r="I80" s="38">
        <f t="shared" si="21"/>
        <v>0</v>
      </c>
      <c r="J80" s="38">
        <f t="shared" si="22"/>
        <v>0</v>
      </c>
      <c r="K80" s="38">
        <f t="shared" si="23"/>
        <v>0</v>
      </c>
      <c r="L80" s="50">
        <f t="shared" si="24"/>
        <v>10925</v>
      </c>
      <c r="M80" s="50">
        <f t="shared" si="25"/>
        <v>0</v>
      </c>
      <c r="N80" s="50">
        <f t="shared" si="26"/>
        <v>0</v>
      </c>
      <c r="O80" s="50">
        <f t="shared" si="27"/>
        <v>0</v>
      </c>
      <c r="P80" s="50">
        <f t="shared" si="28"/>
        <v>9420.1680672268903</v>
      </c>
      <c r="Q80" s="50">
        <f t="shared" si="29"/>
        <v>0</v>
      </c>
      <c r="R80" s="50">
        <f t="shared" si="30"/>
        <v>0</v>
      </c>
      <c r="S80" s="50">
        <f t="shared" si="31"/>
        <v>0</v>
      </c>
      <c r="T80" s="50">
        <f t="shared" si="32"/>
        <v>11210</v>
      </c>
      <c r="U80" s="50">
        <f t="shared" si="33"/>
        <v>0</v>
      </c>
      <c r="V80" s="50">
        <f t="shared" si="34"/>
        <v>0</v>
      </c>
      <c r="W80" s="50">
        <f t="shared" si="35"/>
        <v>0</v>
      </c>
    </row>
    <row r="81" spans="1:23" ht="58" x14ac:dyDescent="0.35">
      <c r="A81" s="4">
        <v>27</v>
      </c>
      <c r="B81" s="9" t="s">
        <v>127</v>
      </c>
      <c r="C81" s="34" t="s">
        <v>156</v>
      </c>
      <c r="D81" s="46">
        <v>9500</v>
      </c>
      <c r="E81" s="38"/>
      <c r="F81" s="38"/>
      <c r="G81" s="38"/>
      <c r="H81" s="38">
        <f t="shared" si="20"/>
        <v>9180.6722689075632</v>
      </c>
      <c r="I81" s="38">
        <f t="shared" si="21"/>
        <v>0</v>
      </c>
      <c r="J81" s="38">
        <f t="shared" si="22"/>
        <v>0</v>
      </c>
      <c r="K81" s="38">
        <f t="shared" si="23"/>
        <v>0</v>
      </c>
      <c r="L81" s="50">
        <f t="shared" si="24"/>
        <v>10925</v>
      </c>
      <c r="M81" s="50">
        <f t="shared" si="25"/>
        <v>0</v>
      </c>
      <c r="N81" s="50">
        <f t="shared" si="26"/>
        <v>0</v>
      </c>
      <c r="O81" s="50">
        <f t="shared" si="27"/>
        <v>0</v>
      </c>
      <c r="P81" s="50">
        <f t="shared" si="28"/>
        <v>9420.1680672268903</v>
      </c>
      <c r="Q81" s="50">
        <f t="shared" si="29"/>
        <v>0</v>
      </c>
      <c r="R81" s="50">
        <f t="shared" si="30"/>
        <v>0</v>
      </c>
      <c r="S81" s="50">
        <f t="shared" si="31"/>
        <v>0</v>
      </c>
      <c r="T81" s="50">
        <f t="shared" si="32"/>
        <v>11210</v>
      </c>
      <c r="U81" s="50">
        <f t="shared" si="33"/>
        <v>0</v>
      </c>
      <c r="V81" s="50">
        <f t="shared" si="34"/>
        <v>0</v>
      </c>
      <c r="W81" s="50">
        <f t="shared" si="35"/>
        <v>0</v>
      </c>
    </row>
    <row r="82" spans="1:23" ht="29" x14ac:dyDescent="0.35">
      <c r="A82" s="42">
        <v>28</v>
      </c>
      <c r="B82" s="9" t="s">
        <v>127</v>
      </c>
      <c r="C82" s="34" t="s">
        <v>157</v>
      </c>
      <c r="D82" s="46">
        <v>9500</v>
      </c>
      <c r="E82" s="38"/>
      <c r="F82" s="38"/>
      <c r="G82" s="38"/>
      <c r="H82" s="38">
        <f t="shared" si="20"/>
        <v>9180.6722689075632</v>
      </c>
      <c r="I82" s="38">
        <f t="shared" si="21"/>
        <v>0</v>
      </c>
      <c r="J82" s="38">
        <f t="shared" si="22"/>
        <v>0</v>
      </c>
      <c r="K82" s="38">
        <f t="shared" si="23"/>
        <v>0</v>
      </c>
      <c r="L82" s="50">
        <f t="shared" si="24"/>
        <v>10925</v>
      </c>
      <c r="M82" s="50">
        <f t="shared" si="25"/>
        <v>0</v>
      </c>
      <c r="N82" s="50">
        <f t="shared" si="26"/>
        <v>0</v>
      </c>
      <c r="O82" s="50">
        <f t="shared" si="27"/>
        <v>0</v>
      </c>
      <c r="P82" s="50">
        <f t="shared" si="28"/>
        <v>9420.1680672268903</v>
      </c>
      <c r="Q82" s="50">
        <f t="shared" si="29"/>
        <v>0</v>
      </c>
      <c r="R82" s="50">
        <f t="shared" si="30"/>
        <v>0</v>
      </c>
      <c r="S82" s="50">
        <f t="shared" si="31"/>
        <v>0</v>
      </c>
      <c r="T82" s="50">
        <f t="shared" si="32"/>
        <v>11210</v>
      </c>
      <c r="U82" s="50">
        <f t="shared" si="33"/>
        <v>0</v>
      </c>
      <c r="V82" s="50">
        <f t="shared" si="34"/>
        <v>0</v>
      </c>
      <c r="W82" s="50">
        <f t="shared" si="35"/>
        <v>0</v>
      </c>
    </row>
    <row r="83" spans="1:23" ht="43.5" x14ac:dyDescent="0.35">
      <c r="A83" s="4">
        <v>29</v>
      </c>
      <c r="B83" s="9" t="s">
        <v>127</v>
      </c>
      <c r="C83" s="34" t="s">
        <v>158</v>
      </c>
      <c r="D83" s="46">
        <v>9500</v>
      </c>
      <c r="E83" s="38"/>
      <c r="F83" s="38"/>
      <c r="G83" s="38"/>
      <c r="H83" s="38">
        <f t="shared" si="20"/>
        <v>9180.6722689075632</v>
      </c>
      <c r="I83" s="38">
        <f t="shared" si="21"/>
        <v>0</v>
      </c>
      <c r="J83" s="38">
        <f t="shared" si="22"/>
        <v>0</v>
      </c>
      <c r="K83" s="38">
        <f t="shared" si="23"/>
        <v>0</v>
      </c>
      <c r="L83" s="50">
        <f t="shared" si="24"/>
        <v>10925</v>
      </c>
      <c r="M83" s="50">
        <f t="shared" si="25"/>
        <v>0</v>
      </c>
      <c r="N83" s="50">
        <f t="shared" si="26"/>
        <v>0</v>
      </c>
      <c r="O83" s="50">
        <f t="shared" si="27"/>
        <v>0</v>
      </c>
      <c r="P83" s="50">
        <f t="shared" si="28"/>
        <v>9420.1680672268903</v>
      </c>
      <c r="Q83" s="50">
        <f t="shared" si="29"/>
        <v>0</v>
      </c>
      <c r="R83" s="50">
        <f t="shared" si="30"/>
        <v>0</v>
      </c>
      <c r="S83" s="50">
        <f t="shared" si="31"/>
        <v>0</v>
      </c>
      <c r="T83" s="50">
        <f t="shared" si="32"/>
        <v>11210</v>
      </c>
      <c r="U83" s="50">
        <f t="shared" si="33"/>
        <v>0</v>
      </c>
      <c r="V83" s="50">
        <f t="shared" si="34"/>
        <v>0</v>
      </c>
      <c r="W83" s="50">
        <f t="shared" si="35"/>
        <v>0</v>
      </c>
    </row>
    <row r="84" spans="1:23" ht="43.5" x14ac:dyDescent="0.35">
      <c r="A84" s="42">
        <v>30</v>
      </c>
      <c r="B84" s="9" t="s">
        <v>127</v>
      </c>
      <c r="C84" s="10" t="s">
        <v>159</v>
      </c>
      <c r="D84" s="46">
        <v>10900</v>
      </c>
      <c r="E84" s="38"/>
      <c r="F84" s="38"/>
      <c r="G84" s="38"/>
      <c r="H84" s="38">
        <f t="shared" si="20"/>
        <v>10533.613445378152</v>
      </c>
      <c r="I84" s="38">
        <f t="shared" si="21"/>
        <v>0</v>
      </c>
      <c r="J84" s="38">
        <f t="shared" si="22"/>
        <v>0</v>
      </c>
      <c r="K84" s="38">
        <f t="shared" si="23"/>
        <v>0</v>
      </c>
      <c r="L84" s="50">
        <f t="shared" si="24"/>
        <v>12535.000000000002</v>
      </c>
      <c r="M84" s="50">
        <f t="shared" si="25"/>
        <v>0</v>
      </c>
      <c r="N84" s="50">
        <f t="shared" si="26"/>
        <v>0</v>
      </c>
      <c r="O84" s="50">
        <f t="shared" si="27"/>
        <v>0</v>
      </c>
      <c r="P84" s="50">
        <f t="shared" si="28"/>
        <v>10808.403361344539</v>
      </c>
      <c r="Q84" s="50">
        <f t="shared" si="29"/>
        <v>0</v>
      </c>
      <c r="R84" s="50">
        <f t="shared" si="30"/>
        <v>0</v>
      </c>
      <c r="S84" s="50">
        <f t="shared" si="31"/>
        <v>0</v>
      </c>
      <c r="T84" s="50">
        <f t="shared" si="32"/>
        <v>12862.000000000002</v>
      </c>
      <c r="U84" s="50">
        <f t="shared" si="33"/>
        <v>0</v>
      </c>
      <c r="V84" s="50">
        <f t="shared" si="34"/>
        <v>0</v>
      </c>
      <c r="W84" s="50">
        <f t="shared" si="35"/>
        <v>0</v>
      </c>
    </row>
  </sheetData>
  <sortState xmlns:xlrd2="http://schemas.microsoft.com/office/spreadsheetml/2017/richdata2" ref="A5:G40">
    <sortCondition ref="B5:B40"/>
  </sortState>
  <mergeCells count="6">
    <mergeCell ref="A1:W1"/>
    <mergeCell ref="D4:G4"/>
    <mergeCell ref="L4:O4"/>
    <mergeCell ref="T4:W4"/>
    <mergeCell ref="A2:W2"/>
    <mergeCell ref="A3:W3"/>
  </mergeCells>
  <conditionalFormatting sqref="C6:C17">
    <cfRule type="containsText" dxfId="3" priority="13" operator="containsText" text="CREMA">
      <formula>NOT(ISERROR(SEARCH("CREMA",C6)))</formula>
    </cfRule>
    <cfRule type="containsText" dxfId="2" priority="14" operator="containsText" text="SOPA">
      <formula>NOT(ISERROR(SEARCH("SOPA",C6)))</formula>
    </cfRule>
  </conditionalFormatting>
  <pageMargins left="0.70866141732283472" right="0.70866141732283472" top="0.55118110236220474" bottom="0.55118110236220474" header="0.31496062992125984" footer="0.31496062992125984"/>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3"/>
  <sheetViews>
    <sheetView tabSelected="1" zoomScale="85" zoomScaleNormal="85" workbookViewId="0">
      <pane ySplit="3" topLeftCell="A16" activePane="bottomLeft" state="frozen"/>
      <selection pane="bottomLeft" activeCell="I44" sqref="I44"/>
    </sheetView>
  </sheetViews>
  <sheetFormatPr baseColWidth="10" defaultColWidth="11.453125" defaultRowHeight="14.5" x14ac:dyDescent="0.35"/>
  <cols>
    <col min="1" max="1" width="11.453125" style="51"/>
    <col min="2" max="2" width="32.54296875" style="51" bestFit="1" customWidth="1"/>
    <col min="3" max="3" width="57.453125" style="51" customWidth="1"/>
    <col min="4" max="16384" width="11.453125" style="51"/>
  </cols>
  <sheetData>
    <row r="1" spans="1:7" x14ac:dyDescent="0.35">
      <c r="A1" s="71" t="s">
        <v>193</v>
      </c>
      <c r="B1" s="71"/>
      <c r="C1" s="71"/>
      <c r="D1" s="71"/>
      <c r="E1" s="71"/>
      <c r="F1" s="71"/>
    </row>
    <row r="2" spans="1:7" x14ac:dyDescent="0.35">
      <c r="A2" s="71"/>
      <c r="B2" s="71"/>
      <c r="C2" s="71"/>
      <c r="D2" s="71"/>
      <c r="E2" s="71"/>
      <c r="F2" s="71"/>
    </row>
    <row r="3" spans="1:7" ht="29" x14ac:dyDescent="0.35">
      <c r="A3" s="52" t="s">
        <v>3</v>
      </c>
      <c r="B3" s="52" t="s">
        <v>18</v>
      </c>
      <c r="C3" s="52" t="s">
        <v>1</v>
      </c>
      <c r="D3" s="57" t="s">
        <v>183</v>
      </c>
      <c r="E3" s="57" t="s">
        <v>184</v>
      </c>
      <c r="F3" s="57" t="s">
        <v>186</v>
      </c>
      <c r="G3" s="57" t="s">
        <v>194</v>
      </c>
    </row>
    <row r="4" spans="1:7" ht="72.5" x14ac:dyDescent="0.35">
      <c r="A4" s="4">
        <v>1</v>
      </c>
      <c r="B4" s="8" t="s">
        <v>2</v>
      </c>
      <c r="C4" s="5" t="s">
        <v>26</v>
      </c>
      <c r="D4" s="53"/>
      <c r="E4" s="53"/>
      <c r="F4" s="53"/>
      <c r="G4" s="53"/>
    </row>
    <row r="5" spans="1:7" ht="72.5" x14ac:dyDescent="0.35">
      <c r="A5" s="4">
        <v>2</v>
      </c>
      <c r="B5" s="8" t="s">
        <v>2</v>
      </c>
      <c r="C5" s="6" t="s">
        <v>27</v>
      </c>
      <c r="D5" s="53"/>
      <c r="E5" s="53"/>
      <c r="F5" s="53"/>
      <c r="G5" s="53"/>
    </row>
    <row r="6" spans="1:7" ht="130.5" x14ac:dyDescent="0.35">
      <c r="A6" s="4">
        <v>3</v>
      </c>
      <c r="B6" s="8" t="s">
        <v>2</v>
      </c>
      <c r="C6" s="6" t="s">
        <v>28</v>
      </c>
      <c r="D6" s="53"/>
      <c r="E6" s="53"/>
      <c r="F6" s="53"/>
      <c r="G6" s="53"/>
    </row>
    <row r="7" spans="1:7" ht="87" x14ac:dyDescent="0.35">
      <c r="A7" s="4">
        <v>4</v>
      </c>
      <c r="B7" s="8" t="s">
        <v>2</v>
      </c>
      <c r="C7" s="5" t="s">
        <v>30</v>
      </c>
      <c r="D7" s="53"/>
      <c r="E7" s="53"/>
      <c r="F7" s="53"/>
      <c r="G7" s="53"/>
    </row>
    <row r="8" spans="1:7" ht="87" x14ac:dyDescent="0.35">
      <c r="A8" s="4">
        <v>5</v>
      </c>
      <c r="B8" s="8" t="s">
        <v>2</v>
      </c>
      <c r="C8" s="5" t="s">
        <v>31</v>
      </c>
      <c r="D8" s="53"/>
      <c r="E8" s="53"/>
      <c r="F8" s="53"/>
      <c r="G8" s="53"/>
    </row>
    <row r="9" spans="1:7" ht="87" x14ac:dyDescent="0.35">
      <c r="A9" s="4">
        <v>6</v>
      </c>
      <c r="B9" s="8" t="s">
        <v>2</v>
      </c>
      <c r="C9" s="5" t="s">
        <v>32</v>
      </c>
      <c r="D9" s="53"/>
      <c r="E9" s="53"/>
      <c r="F9" s="53"/>
      <c r="G9" s="53"/>
    </row>
    <row r="10" spans="1:7" ht="87" x14ac:dyDescent="0.35">
      <c r="A10" s="4">
        <v>7</v>
      </c>
      <c r="B10" s="8" t="s">
        <v>2</v>
      </c>
      <c r="C10" s="5" t="s">
        <v>33</v>
      </c>
      <c r="D10" s="53"/>
      <c r="E10" s="53"/>
      <c r="F10" s="53"/>
      <c r="G10" s="53"/>
    </row>
    <row r="11" spans="1:7" ht="101.5" x14ac:dyDescent="0.35">
      <c r="A11" s="4">
        <v>8</v>
      </c>
      <c r="B11" s="8" t="s">
        <v>2</v>
      </c>
      <c r="C11" s="7" t="s">
        <v>34</v>
      </c>
      <c r="D11" s="53"/>
      <c r="E11" s="53"/>
      <c r="F11" s="53"/>
      <c r="G11" s="53"/>
    </row>
    <row r="12" spans="1:7" ht="72.5" x14ac:dyDescent="0.35">
      <c r="A12" s="4">
        <v>9</v>
      </c>
      <c r="B12" s="8" t="s">
        <v>2</v>
      </c>
      <c r="C12" s="5" t="s">
        <v>35</v>
      </c>
      <c r="D12" s="53"/>
      <c r="E12" s="53"/>
      <c r="F12" s="53"/>
      <c r="G12" s="53"/>
    </row>
    <row r="13" spans="1:7" ht="101.5" x14ac:dyDescent="0.35">
      <c r="A13" s="4">
        <v>10</v>
      </c>
      <c r="B13" s="8" t="s">
        <v>2</v>
      </c>
      <c r="C13" s="7" t="s">
        <v>36</v>
      </c>
      <c r="D13" s="53"/>
      <c r="E13" s="53"/>
      <c r="F13" s="53"/>
      <c r="G13" s="53"/>
    </row>
    <row r="14" spans="1:7" ht="116" x14ac:dyDescent="0.35">
      <c r="A14" s="4">
        <v>11</v>
      </c>
      <c r="B14" s="8" t="s">
        <v>2</v>
      </c>
      <c r="C14" s="7" t="s">
        <v>37</v>
      </c>
      <c r="D14" s="53"/>
      <c r="E14" s="53"/>
      <c r="F14" s="53"/>
      <c r="G14" s="53"/>
    </row>
    <row r="15" spans="1:7" ht="87" x14ac:dyDescent="0.35">
      <c r="A15" s="4">
        <v>12</v>
      </c>
      <c r="B15" s="8" t="s">
        <v>2</v>
      </c>
      <c r="C15" s="7" t="s">
        <v>38</v>
      </c>
      <c r="D15" s="53"/>
      <c r="E15" s="53"/>
      <c r="F15" s="53"/>
      <c r="G15" s="53"/>
    </row>
    <row r="16" spans="1:7" ht="58" x14ac:dyDescent="0.35">
      <c r="A16" s="4">
        <v>13</v>
      </c>
      <c r="B16" s="1" t="s">
        <v>0</v>
      </c>
      <c r="C16" s="5" t="s">
        <v>39</v>
      </c>
      <c r="D16" s="53"/>
      <c r="E16" s="53"/>
      <c r="F16" s="53"/>
      <c r="G16" s="53"/>
    </row>
    <row r="17" spans="1:7" ht="58" x14ac:dyDescent="0.35">
      <c r="A17" s="4">
        <v>14</v>
      </c>
      <c r="B17" s="1" t="s">
        <v>0</v>
      </c>
      <c r="C17" s="6" t="s">
        <v>40</v>
      </c>
      <c r="D17" s="53"/>
      <c r="E17" s="53"/>
      <c r="F17" s="53"/>
      <c r="G17" s="53"/>
    </row>
    <row r="18" spans="1:7" ht="87" x14ac:dyDescent="0.35">
      <c r="A18" s="4">
        <v>15</v>
      </c>
      <c r="B18" s="1" t="s">
        <v>0</v>
      </c>
      <c r="C18" s="6" t="s">
        <v>41</v>
      </c>
      <c r="D18" s="53"/>
      <c r="E18" s="53"/>
      <c r="F18" s="53"/>
      <c r="G18" s="53"/>
    </row>
    <row r="19" spans="1:7" ht="58" x14ac:dyDescent="0.35">
      <c r="A19" s="4">
        <v>16</v>
      </c>
      <c r="B19" s="1" t="s">
        <v>0</v>
      </c>
      <c r="C19" s="5" t="s">
        <v>42</v>
      </c>
      <c r="D19" s="53"/>
      <c r="E19" s="53"/>
      <c r="F19" s="53"/>
      <c r="G19" s="53"/>
    </row>
    <row r="20" spans="1:7" ht="72.5" x14ac:dyDescent="0.35">
      <c r="A20" s="4">
        <v>17</v>
      </c>
      <c r="B20" s="1" t="s">
        <v>0</v>
      </c>
      <c r="C20" s="5" t="s">
        <v>43</v>
      </c>
      <c r="D20" s="53"/>
      <c r="E20" s="53"/>
      <c r="F20" s="53"/>
      <c r="G20" s="53"/>
    </row>
    <row r="21" spans="1:7" ht="43.5" x14ac:dyDescent="0.35">
      <c r="A21" s="4">
        <v>18</v>
      </c>
      <c r="B21" s="1" t="s">
        <v>0</v>
      </c>
      <c r="C21" s="6" t="s">
        <v>44</v>
      </c>
      <c r="D21" s="53"/>
      <c r="E21" s="53"/>
      <c r="F21" s="53"/>
      <c r="G21" s="53"/>
    </row>
    <row r="22" spans="1:7" ht="29" x14ac:dyDescent="0.35">
      <c r="A22" s="4">
        <v>19</v>
      </c>
      <c r="B22" s="3" t="s">
        <v>4</v>
      </c>
      <c r="C22" s="2" t="s">
        <v>50</v>
      </c>
      <c r="D22" s="53"/>
      <c r="E22" s="53"/>
      <c r="F22" s="53"/>
      <c r="G22" s="53"/>
    </row>
    <row r="23" spans="1:7" x14ac:dyDescent="0.35">
      <c r="A23" s="4">
        <v>20</v>
      </c>
      <c r="B23" s="3" t="s">
        <v>4</v>
      </c>
      <c r="C23" s="2" t="s">
        <v>49</v>
      </c>
      <c r="D23" s="53"/>
      <c r="E23" s="53"/>
      <c r="F23" s="53"/>
      <c r="G23" s="53"/>
    </row>
    <row r="24" spans="1:7" ht="29" x14ac:dyDescent="0.35">
      <c r="A24" s="4">
        <v>21</v>
      </c>
      <c r="B24" s="3" t="s">
        <v>4</v>
      </c>
      <c r="C24" s="2" t="s">
        <v>51</v>
      </c>
      <c r="D24" s="53"/>
      <c r="E24" s="53"/>
      <c r="F24" s="53"/>
      <c r="G24" s="53"/>
    </row>
    <row r="25" spans="1:7" ht="29" x14ac:dyDescent="0.35">
      <c r="A25" s="4">
        <v>22</v>
      </c>
      <c r="B25" s="3" t="s">
        <v>4</v>
      </c>
      <c r="C25" s="2" t="s">
        <v>52</v>
      </c>
      <c r="D25" s="53"/>
      <c r="E25" s="53"/>
      <c r="F25" s="53"/>
      <c r="G25" s="53"/>
    </row>
    <row r="26" spans="1:7" x14ac:dyDescent="0.35">
      <c r="A26" s="4">
        <v>23</v>
      </c>
      <c r="B26" s="3" t="s">
        <v>4</v>
      </c>
      <c r="C26" s="2" t="s">
        <v>54</v>
      </c>
      <c r="D26" s="53"/>
      <c r="E26" s="53"/>
      <c r="F26" s="53"/>
      <c r="G26" s="53"/>
    </row>
    <row r="27" spans="1:7" x14ac:dyDescent="0.35">
      <c r="A27" s="4">
        <v>24</v>
      </c>
      <c r="B27" s="3" t="s">
        <v>4</v>
      </c>
      <c r="C27" s="2" t="s">
        <v>53</v>
      </c>
      <c r="D27" s="53"/>
      <c r="E27" s="53"/>
      <c r="F27" s="53"/>
      <c r="G27" s="53"/>
    </row>
    <row r="28" spans="1:7" x14ac:dyDescent="0.35">
      <c r="A28" s="4">
        <v>25</v>
      </c>
      <c r="B28" s="3" t="s">
        <v>4</v>
      </c>
      <c r="C28" s="2" t="s">
        <v>29</v>
      </c>
      <c r="D28" s="53"/>
      <c r="E28" s="53"/>
      <c r="F28" s="53"/>
      <c r="G28" s="53"/>
    </row>
    <row r="29" spans="1:7" x14ac:dyDescent="0.35">
      <c r="A29" s="4">
        <v>26</v>
      </c>
      <c r="B29" s="3" t="s">
        <v>4</v>
      </c>
      <c r="C29" s="2" t="s">
        <v>55</v>
      </c>
      <c r="D29" s="53"/>
      <c r="E29" s="53"/>
      <c r="F29" s="53"/>
      <c r="G29" s="53"/>
    </row>
    <row r="30" spans="1:7" ht="29" x14ac:dyDescent="0.35">
      <c r="A30" s="4">
        <v>27</v>
      </c>
      <c r="B30" s="3" t="s">
        <v>4</v>
      </c>
      <c r="C30" s="2" t="s">
        <v>56</v>
      </c>
      <c r="D30" s="53"/>
      <c r="E30" s="53"/>
      <c r="F30" s="53"/>
      <c r="G30" s="53"/>
    </row>
    <row r="31" spans="1:7" ht="29" x14ac:dyDescent="0.35">
      <c r="A31" s="4">
        <v>28</v>
      </c>
      <c r="B31" s="3" t="s">
        <v>88</v>
      </c>
      <c r="C31" s="2" t="s">
        <v>57</v>
      </c>
      <c r="D31" s="53"/>
      <c r="E31" s="53"/>
      <c r="F31" s="53"/>
      <c r="G31" s="53"/>
    </row>
    <row r="32" spans="1:7" ht="29" x14ac:dyDescent="0.35">
      <c r="A32" s="4">
        <v>29</v>
      </c>
      <c r="B32" s="3" t="s">
        <v>88</v>
      </c>
      <c r="C32" s="54" t="s">
        <v>45</v>
      </c>
      <c r="D32" s="53"/>
      <c r="E32" s="53"/>
      <c r="F32" s="53"/>
      <c r="G32" s="53"/>
    </row>
    <row r="33" spans="1:7" ht="43.5" x14ac:dyDescent="0.35">
      <c r="A33" s="4">
        <v>30</v>
      </c>
      <c r="B33" s="3" t="s">
        <v>88</v>
      </c>
      <c r="C33" s="54" t="s">
        <v>46</v>
      </c>
      <c r="D33" s="53"/>
      <c r="E33" s="53"/>
      <c r="F33" s="53"/>
      <c r="G33" s="53"/>
    </row>
    <row r="34" spans="1:7" ht="43.5" x14ac:dyDescent="0.35">
      <c r="A34" s="4">
        <v>31</v>
      </c>
      <c r="B34" s="3" t="s">
        <v>88</v>
      </c>
      <c r="C34" s="54" t="s">
        <v>47</v>
      </c>
      <c r="D34" s="53"/>
      <c r="E34" s="53"/>
      <c r="F34" s="53"/>
      <c r="G34" s="53"/>
    </row>
    <row r="35" spans="1:7" ht="29" x14ac:dyDescent="0.35">
      <c r="A35" s="4">
        <v>32</v>
      </c>
      <c r="B35" s="3" t="s">
        <v>88</v>
      </c>
      <c r="C35" s="54" t="s">
        <v>48</v>
      </c>
      <c r="D35" s="53"/>
      <c r="E35" s="53"/>
      <c r="F35" s="53"/>
      <c r="G35" s="53"/>
    </row>
    <row r="36" spans="1:7" x14ac:dyDescent="0.35">
      <c r="A36" s="4">
        <v>33</v>
      </c>
      <c r="B36" s="3" t="s">
        <v>88</v>
      </c>
      <c r="C36" s="54" t="s">
        <v>19</v>
      </c>
      <c r="D36" s="53"/>
      <c r="E36" s="53"/>
      <c r="F36" s="53"/>
      <c r="G36" s="53"/>
    </row>
    <row r="37" spans="1:7" x14ac:dyDescent="0.35">
      <c r="A37" s="4">
        <v>34</v>
      </c>
      <c r="B37" s="3" t="s">
        <v>190</v>
      </c>
      <c r="C37" s="54" t="s">
        <v>191</v>
      </c>
      <c r="D37" s="53"/>
      <c r="E37" s="53"/>
      <c r="F37" s="53"/>
      <c r="G37" s="53"/>
    </row>
    <row r="38" spans="1:7" x14ac:dyDescent="0.35">
      <c r="A38" s="4">
        <v>35</v>
      </c>
      <c r="B38" s="3" t="s">
        <v>88</v>
      </c>
      <c r="C38" s="54" t="s">
        <v>20</v>
      </c>
      <c r="D38" s="53"/>
      <c r="E38" s="53"/>
      <c r="F38" s="53"/>
      <c r="G38" s="53"/>
    </row>
    <row r="39" spans="1:7" ht="72.5" x14ac:dyDescent="0.35">
      <c r="A39" s="4">
        <v>36</v>
      </c>
      <c r="B39" s="3" t="s">
        <v>174</v>
      </c>
      <c r="C39" s="54" t="s">
        <v>177</v>
      </c>
      <c r="D39" s="53"/>
      <c r="E39" s="53"/>
      <c r="F39" s="53"/>
      <c r="G39" s="53"/>
    </row>
    <row r="40" spans="1:7" ht="29" x14ac:dyDescent="0.35">
      <c r="A40" s="4">
        <v>37</v>
      </c>
      <c r="B40" s="3" t="s">
        <v>173</v>
      </c>
      <c r="C40" s="54" t="s">
        <v>176</v>
      </c>
      <c r="D40" s="53"/>
      <c r="E40" s="53"/>
      <c r="F40" s="53"/>
      <c r="G40" s="53"/>
    </row>
    <row r="41" spans="1:7" x14ac:dyDescent="0.35">
      <c r="A41" s="4">
        <v>38</v>
      </c>
      <c r="B41" s="3" t="s">
        <v>187</v>
      </c>
      <c r="C41" s="54" t="s">
        <v>188</v>
      </c>
      <c r="D41" s="53"/>
      <c r="E41" s="53"/>
      <c r="F41" s="53"/>
      <c r="G41" s="53"/>
    </row>
    <row r="42" spans="1:7" x14ac:dyDescent="0.35">
      <c r="A42" s="4">
        <v>39</v>
      </c>
      <c r="B42" s="53" t="s">
        <v>189</v>
      </c>
      <c r="C42" s="53" t="s">
        <v>188</v>
      </c>
      <c r="D42" s="53"/>
      <c r="E42" s="53"/>
      <c r="F42" s="53"/>
      <c r="G42" s="53"/>
    </row>
    <row r="43" spans="1:7" x14ac:dyDescent="0.35">
      <c r="A43" s="70" t="s">
        <v>192</v>
      </c>
      <c r="B43" s="70"/>
      <c r="C43" s="70"/>
      <c r="D43" s="53"/>
      <c r="E43" s="53"/>
      <c r="F43" s="53"/>
      <c r="G43" s="53"/>
    </row>
    <row r="47" spans="1:7" x14ac:dyDescent="0.35">
      <c r="A47" s="67" t="s">
        <v>175</v>
      </c>
      <c r="B47" s="67"/>
      <c r="C47" s="67"/>
      <c r="D47" s="67"/>
      <c r="E47" s="67"/>
      <c r="F47" s="67"/>
    </row>
    <row r="48" spans="1:7" x14ac:dyDescent="0.35">
      <c r="A48" s="68" t="s">
        <v>185</v>
      </c>
      <c r="B48" s="68"/>
      <c r="C48" s="68"/>
      <c r="D48" s="68"/>
      <c r="E48" s="68"/>
      <c r="F48" s="68"/>
    </row>
    <row r="49" spans="1:6" x14ac:dyDescent="0.35">
      <c r="A49" s="68"/>
      <c r="B49" s="68"/>
      <c r="C49" s="68"/>
      <c r="D49" s="68"/>
      <c r="E49" s="68"/>
      <c r="F49" s="68"/>
    </row>
    <row r="50" spans="1:6" x14ac:dyDescent="0.35">
      <c r="A50" s="68"/>
      <c r="B50" s="68"/>
      <c r="C50" s="68"/>
      <c r="D50" s="68"/>
      <c r="E50" s="68"/>
      <c r="F50" s="68"/>
    </row>
    <row r="51" spans="1:6" x14ac:dyDescent="0.35">
      <c r="A51" s="68"/>
      <c r="B51" s="68"/>
      <c r="C51" s="68"/>
      <c r="D51" s="68"/>
      <c r="E51" s="68"/>
      <c r="F51" s="68"/>
    </row>
    <row r="52" spans="1:6" x14ac:dyDescent="0.35">
      <c r="A52" s="68"/>
      <c r="B52" s="68"/>
      <c r="C52" s="68"/>
      <c r="D52" s="68"/>
      <c r="E52" s="68"/>
      <c r="F52" s="68"/>
    </row>
    <row r="53" spans="1:6" x14ac:dyDescent="0.35">
      <c r="A53" s="68"/>
      <c r="B53" s="68"/>
      <c r="C53" s="68"/>
      <c r="D53" s="68"/>
      <c r="E53" s="68"/>
      <c r="F53" s="68"/>
    </row>
    <row r="54" spans="1:6" x14ac:dyDescent="0.35">
      <c r="A54" s="68"/>
      <c r="B54" s="68"/>
      <c r="C54" s="68"/>
      <c r="D54" s="68"/>
      <c r="E54" s="68"/>
      <c r="F54" s="68"/>
    </row>
    <row r="55" spans="1:6" x14ac:dyDescent="0.35">
      <c r="A55" s="68"/>
      <c r="B55" s="68"/>
      <c r="C55" s="68"/>
      <c r="D55" s="68"/>
      <c r="E55" s="68"/>
      <c r="F55" s="68"/>
    </row>
    <row r="58" spans="1:6" x14ac:dyDescent="0.35">
      <c r="A58" s="69" t="s">
        <v>178</v>
      </c>
      <c r="B58" s="69"/>
      <c r="C58" s="69"/>
      <c r="D58" s="69"/>
      <c r="E58" s="69"/>
      <c r="F58" s="69"/>
    </row>
    <row r="59" spans="1:6" x14ac:dyDescent="0.35">
      <c r="A59" s="55" t="s">
        <v>179</v>
      </c>
      <c r="B59" s="56"/>
      <c r="C59" s="56"/>
      <c r="D59" s="56"/>
      <c r="E59" s="56"/>
      <c r="F59" s="56"/>
    </row>
    <row r="60" spans="1:6" x14ac:dyDescent="0.35">
      <c r="A60" s="55" t="s">
        <v>180</v>
      </c>
      <c r="B60" s="56"/>
      <c r="C60" s="56"/>
      <c r="D60" s="56"/>
      <c r="E60" s="56"/>
      <c r="F60" s="56"/>
    </row>
    <row r="61" spans="1:6" x14ac:dyDescent="0.35">
      <c r="A61" s="55" t="s">
        <v>181</v>
      </c>
      <c r="B61" s="56"/>
      <c r="C61" s="56"/>
      <c r="D61" s="56"/>
      <c r="E61" s="56"/>
      <c r="F61" s="56"/>
    </row>
    <row r="62" spans="1:6" x14ac:dyDescent="0.35">
      <c r="A62" s="55" t="s">
        <v>182</v>
      </c>
      <c r="B62" s="56"/>
      <c r="C62" s="56"/>
      <c r="D62" s="56"/>
      <c r="E62" s="56"/>
      <c r="F62" s="56"/>
    </row>
    <row r="63" spans="1:6" x14ac:dyDescent="0.35">
      <c r="B63" s="56"/>
      <c r="C63" s="56"/>
      <c r="D63" s="56"/>
      <c r="E63" s="56"/>
      <c r="F63" s="56"/>
    </row>
  </sheetData>
  <autoFilter ref="A3:C38" xr:uid="{00000000-0009-0000-0000-000002000000}"/>
  <mergeCells count="5">
    <mergeCell ref="A47:F47"/>
    <mergeCell ref="A48:F55"/>
    <mergeCell ref="A58:F58"/>
    <mergeCell ref="A43:C43"/>
    <mergeCell ref="A1:F2"/>
  </mergeCells>
  <conditionalFormatting sqref="C4:C15">
    <cfRule type="containsText" dxfId="1" priority="1" operator="containsText" text="CREMA">
      <formula>NOT(ISERROR(SEARCH("CREMA",C4)))</formula>
    </cfRule>
    <cfRule type="containsText" dxfId="0" priority="2" operator="containsText" text="SOPA">
      <formula>NOT(ISERROR(SEARCH("SOPA",C4)))</formula>
    </cfRule>
  </conditionalFormatting>
  <pageMargins left="0.7" right="0.7" top="0.75" bottom="0.75" header="0.3" footer="0.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54"/>
  <sheetViews>
    <sheetView workbookViewId="0">
      <selection activeCell="D22" sqref="D22:D28"/>
    </sheetView>
  </sheetViews>
  <sheetFormatPr baseColWidth="10" defaultRowHeight="14.5" x14ac:dyDescent="0.35"/>
  <cols>
    <col min="2" max="2" width="23.453125" customWidth="1"/>
    <col min="4" max="4" width="45.26953125" customWidth="1"/>
  </cols>
  <sheetData>
    <row r="1" spans="2:4" ht="15" thickBot="1" x14ac:dyDescent="0.4"/>
    <row r="2" spans="2:4" x14ac:dyDescent="0.35">
      <c r="B2" s="89" t="s">
        <v>90</v>
      </c>
      <c r="C2" s="90"/>
      <c r="D2" s="91"/>
    </row>
    <row r="3" spans="2:4" ht="15" thickBot="1" x14ac:dyDescent="0.4">
      <c r="B3" s="92"/>
      <c r="C3" s="93"/>
      <c r="D3" s="94"/>
    </row>
    <row r="4" spans="2:4" x14ac:dyDescent="0.35">
      <c r="B4" s="26" t="s">
        <v>3</v>
      </c>
      <c r="C4" s="27" t="s">
        <v>91</v>
      </c>
      <c r="D4" s="28" t="s">
        <v>92</v>
      </c>
    </row>
    <row r="5" spans="2:4" ht="58" x14ac:dyDescent="0.35">
      <c r="B5" s="72" t="s">
        <v>93</v>
      </c>
      <c r="C5" s="74">
        <v>14500</v>
      </c>
      <c r="D5" s="29" t="s">
        <v>94</v>
      </c>
    </row>
    <row r="6" spans="2:4" ht="58" x14ac:dyDescent="0.35">
      <c r="B6" s="72"/>
      <c r="C6" s="74"/>
      <c r="D6" s="29" t="s">
        <v>95</v>
      </c>
    </row>
    <row r="7" spans="2:4" ht="58" x14ac:dyDescent="0.35">
      <c r="B7" s="72"/>
      <c r="C7" s="74"/>
      <c r="D7" s="29" t="s">
        <v>96</v>
      </c>
    </row>
    <row r="8" spans="2:4" ht="43.5" x14ac:dyDescent="0.35">
      <c r="B8" s="72"/>
      <c r="C8" s="74"/>
      <c r="D8" s="29" t="s">
        <v>97</v>
      </c>
    </row>
    <row r="9" spans="2:4" ht="43.5" x14ac:dyDescent="0.35">
      <c r="B9" s="72"/>
      <c r="C9" s="74"/>
      <c r="D9" s="29" t="s">
        <v>98</v>
      </c>
    </row>
    <row r="10" spans="2:4" ht="72.5" x14ac:dyDescent="0.35">
      <c r="B10" s="72" t="s">
        <v>99</v>
      </c>
      <c r="C10" s="74">
        <v>18900</v>
      </c>
      <c r="D10" s="29" t="s">
        <v>100</v>
      </c>
    </row>
    <row r="11" spans="2:4" ht="72.5" x14ac:dyDescent="0.35">
      <c r="B11" s="72"/>
      <c r="C11" s="74"/>
      <c r="D11" s="29" t="s">
        <v>101</v>
      </c>
    </row>
    <row r="12" spans="2:4" ht="58" x14ac:dyDescent="0.35">
      <c r="B12" s="72"/>
      <c r="C12" s="74"/>
      <c r="D12" s="29" t="s">
        <v>102</v>
      </c>
    </row>
    <row r="13" spans="2:4" ht="58" x14ac:dyDescent="0.35">
      <c r="B13" s="72"/>
      <c r="C13" s="74"/>
      <c r="D13" s="29" t="s">
        <v>103</v>
      </c>
    </row>
    <row r="14" spans="2:4" ht="58" x14ac:dyDescent="0.35">
      <c r="B14" s="72"/>
      <c r="C14" s="74"/>
      <c r="D14" s="29" t="s">
        <v>104</v>
      </c>
    </row>
    <row r="15" spans="2:4" ht="72.5" x14ac:dyDescent="0.35">
      <c r="B15" s="72"/>
      <c r="C15" s="74"/>
      <c r="D15" s="29" t="s">
        <v>105</v>
      </c>
    </row>
    <row r="16" spans="2:4" ht="72.5" x14ac:dyDescent="0.35">
      <c r="B16" s="72" t="s">
        <v>106</v>
      </c>
      <c r="C16" s="74">
        <v>18900</v>
      </c>
      <c r="D16" s="29" t="s">
        <v>107</v>
      </c>
    </row>
    <row r="17" spans="2:4" ht="72.5" x14ac:dyDescent="0.35">
      <c r="B17" s="72"/>
      <c r="C17" s="74"/>
      <c r="D17" s="29" t="s">
        <v>108</v>
      </c>
    </row>
    <row r="18" spans="2:4" ht="72.5" x14ac:dyDescent="0.35">
      <c r="B18" s="72"/>
      <c r="C18" s="74"/>
      <c r="D18" s="29" t="s">
        <v>109</v>
      </c>
    </row>
    <row r="19" spans="2:4" ht="72.5" x14ac:dyDescent="0.35">
      <c r="B19" s="72"/>
      <c r="C19" s="74"/>
      <c r="D19" s="29" t="s">
        <v>110</v>
      </c>
    </row>
    <row r="20" spans="2:4" ht="72.5" x14ac:dyDescent="0.35">
      <c r="B20" s="72"/>
      <c r="C20" s="74"/>
      <c r="D20" s="29" t="s">
        <v>111</v>
      </c>
    </row>
    <row r="21" spans="2:4" ht="72.5" x14ac:dyDescent="0.35">
      <c r="B21" s="88"/>
      <c r="C21" s="79"/>
      <c r="D21" s="30" t="s">
        <v>112</v>
      </c>
    </row>
    <row r="22" spans="2:4" ht="43.5" x14ac:dyDescent="0.35">
      <c r="B22" s="76" t="s">
        <v>113</v>
      </c>
      <c r="C22" s="79">
        <v>9500</v>
      </c>
      <c r="D22" s="31" t="s">
        <v>114</v>
      </c>
    </row>
    <row r="23" spans="2:4" ht="46.5" customHeight="1" x14ac:dyDescent="0.35">
      <c r="B23" s="77"/>
      <c r="C23" s="80"/>
      <c r="D23" s="32" t="s">
        <v>115</v>
      </c>
    </row>
    <row r="24" spans="2:4" ht="45.75" customHeight="1" x14ac:dyDescent="0.35">
      <c r="B24" s="77"/>
      <c r="C24" s="80"/>
      <c r="D24" s="31" t="s">
        <v>116</v>
      </c>
    </row>
    <row r="25" spans="2:4" ht="60.75" customHeight="1" x14ac:dyDescent="0.35">
      <c r="B25" s="77"/>
      <c r="C25" s="80"/>
      <c r="D25" s="31" t="s">
        <v>117</v>
      </c>
    </row>
    <row r="26" spans="2:4" ht="36" customHeight="1" x14ac:dyDescent="0.35">
      <c r="B26" s="77"/>
      <c r="C26" s="80"/>
      <c r="D26" s="31" t="s">
        <v>118</v>
      </c>
    </row>
    <row r="27" spans="2:4" ht="49.5" customHeight="1" x14ac:dyDescent="0.35">
      <c r="B27" s="77"/>
      <c r="C27" s="80"/>
      <c r="D27" s="36" t="s">
        <v>119</v>
      </c>
    </row>
    <row r="28" spans="2:4" ht="50.25" customHeight="1" x14ac:dyDescent="0.35">
      <c r="B28" t="s">
        <v>124</v>
      </c>
      <c r="C28">
        <v>10900</v>
      </c>
      <c r="D28" s="37" t="s">
        <v>125</v>
      </c>
    </row>
    <row r="29" spans="2:4" ht="35.25" customHeight="1" x14ac:dyDescent="0.35">
      <c r="B29" s="82" t="s">
        <v>120</v>
      </c>
      <c r="C29" s="83"/>
      <c r="D29" s="84"/>
    </row>
    <row r="30" spans="2:4" ht="15" thickBot="1" x14ac:dyDescent="0.4">
      <c r="B30" s="85"/>
      <c r="C30" s="86"/>
      <c r="D30" s="87"/>
    </row>
    <row r="31" spans="2:4" x14ac:dyDescent="0.35">
      <c r="B31" s="26" t="s">
        <v>3</v>
      </c>
      <c r="C31" s="27" t="s">
        <v>91</v>
      </c>
      <c r="D31" s="28" t="s">
        <v>92</v>
      </c>
    </row>
    <row r="32" spans="2:4" ht="58" x14ac:dyDescent="0.35">
      <c r="B32" s="72" t="s">
        <v>93</v>
      </c>
      <c r="C32" s="79">
        <v>18900</v>
      </c>
      <c r="D32" s="29" t="s">
        <v>94</v>
      </c>
    </row>
    <row r="33" spans="2:4" ht="58" x14ac:dyDescent="0.35">
      <c r="B33" s="72"/>
      <c r="C33" s="80"/>
      <c r="D33" s="29" t="s">
        <v>95</v>
      </c>
    </row>
    <row r="34" spans="2:4" ht="58" x14ac:dyDescent="0.35">
      <c r="B34" s="72"/>
      <c r="C34" s="80"/>
      <c r="D34" s="29" t="s">
        <v>96</v>
      </c>
    </row>
    <row r="35" spans="2:4" ht="43.5" x14ac:dyDescent="0.35">
      <c r="B35" s="72"/>
      <c r="C35" s="80"/>
      <c r="D35" s="29" t="s">
        <v>97</v>
      </c>
    </row>
    <row r="36" spans="2:4" ht="43.5" x14ac:dyDescent="0.35">
      <c r="B36" s="72"/>
      <c r="C36" s="81"/>
      <c r="D36" s="29" t="s">
        <v>98</v>
      </c>
    </row>
    <row r="37" spans="2:4" ht="72.5" x14ac:dyDescent="0.35">
      <c r="B37" s="72" t="s">
        <v>99</v>
      </c>
      <c r="C37" s="74">
        <v>23900</v>
      </c>
      <c r="D37" s="29" t="s">
        <v>100</v>
      </c>
    </row>
    <row r="38" spans="2:4" ht="72.5" x14ac:dyDescent="0.35">
      <c r="B38" s="72"/>
      <c r="C38" s="74"/>
      <c r="D38" s="29" t="s">
        <v>101</v>
      </c>
    </row>
    <row r="39" spans="2:4" ht="58" x14ac:dyDescent="0.35">
      <c r="B39" s="72"/>
      <c r="C39" s="74"/>
      <c r="D39" s="29" t="s">
        <v>102</v>
      </c>
    </row>
    <row r="40" spans="2:4" ht="58" x14ac:dyDescent="0.35">
      <c r="B40" s="72"/>
      <c r="C40" s="74"/>
      <c r="D40" s="29" t="s">
        <v>103</v>
      </c>
    </row>
    <row r="41" spans="2:4" ht="58" x14ac:dyDescent="0.35">
      <c r="B41" s="72"/>
      <c r="C41" s="74"/>
      <c r="D41" s="29" t="s">
        <v>104</v>
      </c>
    </row>
    <row r="42" spans="2:4" ht="72.5" x14ac:dyDescent="0.35">
      <c r="B42" s="72"/>
      <c r="C42" s="74"/>
      <c r="D42" s="29" t="s">
        <v>105</v>
      </c>
    </row>
    <row r="43" spans="2:4" ht="72.5" x14ac:dyDescent="0.35">
      <c r="B43" s="72" t="s">
        <v>106</v>
      </c>
      <c r="C43" s="74">
        <v>23900</v>
      </c>
      <c r="D43" s="29" t="s">
        <v>107</v>
      </c>
    </row>
    <row r="44" spans="2:4" ht="72.5" x14ac:dyDescent="0.35">
      <c r="B44" s="72"/>
      <c r="C44" s="74"/>
      <c r="D44" s="29" t="s">
        <v>108</v>
      </c>
    </row>
    <row r="45" spans="2:4" ht="72.5" x14ac:dyDescent="0.35">
      <c r="B45" s="72"/>
      <c r="C45" s="74"/>
      <c r="D45" s="29" t="s">
        <v>109</v>
      </c>
    </row>
    <row r="46" spans="2:4" ht="72.5" x14ac:dyDescent="0.35">
      <c r="B46" s="72"/>
      <c r="C46" s="74"/>
      <c r="D46" s="29" t="s">
        <v>110</v>
      </c>
    </row>
    <row r="47" spans="2:4" ht="72.5" x14ac:dyDescent="0.35">
      <c r="B47" s="72"/>
      <c r="C47" s="74"/>
      <c r="D47" s="29" t="s">
        <v>111</v>
      </c>
    </row>
    <row r="48" spans="2:4" ht="73" thickBot="1" x14ac:dyDescent="0.4">
      <c r="B48" s="73"/>
      <c r="C48" s="75"/>
      <c r="D48" s="33" t="s">
        <v>112</v>
      </c>
    </row>
    <row r="49" spans="2:4" ht="43.5" x14ac:dyDescent="0.35">
      <c r="B49" s="76" t="s">
        <v>113</v>
      </c>
      <c r="C49" s="79">
        <v>13500</v>
      </c>
      <c r="D49" s="31" t="s">
        <v>114</v>
      </c>
    </row>
    <row r="50" spans="2:4" ht="29" x14ac:dyDescent="0.35">
      <c r="B50" s="77"/>
      <c r="C50" s="80"/>
      <c r="D50" s="32" t="s">
        <v>115</v>
      </c>
    </row>
    <row r="51" spans="2:4" ht="43.5" x14ac:dyDescent="0.35">
      <c r="B51" s="77"/>
      <c r="C51" s="80"/>
      <c r="D51" s="31" t="s">
        <v>116</v>
      </c>
    </row>
    <row r="52" spans="2:4" ht="58" x14ac:dyDescent="0.35">
      <c r="B52" s="77"/>
      <c r="C52" s="80"/>
      <c r="D52" s="31" t="s">
        <v>117</v>
      </c>
    </row>
    <row r="53" spans="2:4" ht="29" x14ac:dyDescent="0.35">
      <c r="B53" s="77"/>
      <c r="C53" s="80"/>
      <c r="D53" s="31" t="s">
        <v>118</v>
      </c>
    </row>
    <row r="54" spans="2:4" ht="43.5" x14ac:dyDescent="0.35">
      <c r="B54" s="78"/>
      <c r="C54" s="81"/>
      <c r="D54" s="31" t="s">
        <v>119</v>
      </c>
    </row>
  </sheetData>
  <mergeCells count="18">
    <mergeCell ref="B16:B21"/>
    <mergeCell ref="C16:C21"/>
    <mergeCell ref="B2:D3"/>
    <mergeCell ref="B5:B9"/>
    <mergeCell ref="C5:C9"/>
    <mergeCell ref="B10:B15"/>
    <mergeCell ref="C10:C15"/>
    <mergeCell ref="B43:B48"/>
    <mergeCell ref="C43:C48"/>
    <mergeCell ref="B49:B54"/>
    <mergeCell ref="C49:C54"/>
    <mergeCell ref="B22:B27"/>
    <mergeCell ref="C22:C27"/>
    <mergeCell ref="B29:D30"/>
    <mergeCell ref="B32:B36"/>
    <mergeCell ref="C32:C36"/>
    <mergeCell ref="B37:B42"/>
    <mergeCell ref="C37:C42"/>
  </mergeCells>
  <pageMargins left="0.7" right="0.7" top="0.98" bottom="1.83"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9"/>
  <sheetViews>
    <sheetView showGridLines="0" topLeftCell="A16" workbookViewId="0">
      <selection activeCell="B26" sqref="B26"/>
    </sheetView>
  </sheetViews>
  <sheetFormatPr baseColWidth="10" defaultColWidth="11.453125" defaultRowHeight="14.5" x14ac:dyDescent="0.35"/>
  <cols>
    <col min="1" max="1" width="30.26953125" customWidth="1"/>
    <col min="2" max="2" width="74" customWidth="1"/>
  </cols>
  <sheetData>
    <row r="1" spans="1:2" ht="27" customHeight="1" x14ac:dyDescent="0.45">
      <c r="A1" s="96" t="s">
        <v>87</v>
      </c>
      <c r="B1" s="96"/>
    </row>
    <row r="3" spans="1:2" x14ac:dyDescent="0.35">
      <c r="A3" s="12" t="s">
        <v>68</v>
      </c>
    </row>
    <row r="4" spans="1:2" x14ac:dyDescent="0.35">
      <c r="A4" s="11" t="s">
        <v>58</v>
      </c>
      <c r="B4" s="11" t="s">
        <v>59</v>
      </c>
    </row>
    <row r="5" spans="1:2" ht="29" x14ac:dyDescent="0.35">
      <c r="A5" s="13" t="s">
        <v>60</v>
      </c>
      <c r="B5" s="14" t="s">
        <v>61</v>
      </c>
    </row>
    <row r="6" spans="1:2" x14ac:dyDescent="0.35">
      <c r="A6" s="9" t="s">
        <v>62</v>
      </c>
      <c r="B6" s="15" t="s">
        <v>63</v>
      </c>
    </row>
    <row r="7" spans="1:2" x14ac:dyDescent="0.35">
      <c r="A7" s="9" t="s">
        <v>64</v>
      </c>
      <c r="B7" s="16" t="s">
        <v>65</v>
      </c>
    </row>
    <row r="8" spans="1:2" x14ac:dyDescent="0.35">
      <c r="A8" s="17"/>
      <c r="B8" s="17"/>
    </row>
    <row r="9" spans="1:2" x14ac:dyDescent="0.35">
      <c r="A9" s="12" t="s">
        <v>0</v>
      </c>
      <c r="B9" s="17"/>
    </row>
    <row r="10" spans="1:2" x14ac:dyDescent="0.35">
      <c r="A10" s="18" t="s">
        <v>59</v>
      </c>
      <c r="B10" s="18" t="s">
        <v>69</v>
      </c>
    </row>
    <row r="11" spans="1:2" x14ac:dyDescent="0.35">
      <c r="A11" s="19" t="s">
        <v>70</v>
      </c>
      <c r="B11" s="19" t="s">
        <v>71</v>
      </c>
    </row>
    <row r="12" spans="1:2" ht="29" x14ac:dyDescent="0.35">
      <c r="A12" s="20" t="s">
        <v>72</v>
      </c>
      <c r="B12" s="20" t="s">
        <v>73</v>
      </c>
    </row>
    <row r="13" spans="1:2" x14ac:dyDescent="0.35">
      <c r="A13" s="20" t="s">
        <v>74</v>
      </c>
      <c r="B13" s="21" t="s">
        <v>86</v>
      </c>
    </row>
    <row r="14" spans="1:2" x14ac:dyDescent="0.35">
      <c r="A14" s="20" t="s">
        <v>75</v>
      </c>
      <c r="B14" s="20" t="s">
        <v>76</v>
      </c>
    </row>
    <row r="15" spans="1:2" x14ac:dyDescent="0.35">
      <c r="A15" s="17"/>
      <c r="B15" s="17"/>
    </row>
    <row r="16" spans="1:2" x14ac:dyDescent="0.35">
      <c r="A16" s="12" t="s">
        <v>77</v>
      </c>
      <c r="B16" s="17"/>
    </row>
    <row r="17" spans="1:2" x14ac:dyDescent="0.35">
      <c r="A17" s="18" t="s">
        <v>59</v>
      </c>
      <c r="B17" s="18" t="s">
        <v>69</v>
      </c>
    </row>
    <row r="18" spans="1:2" x14ac:dyDescent="0.35">
      <c r="A18" s="19" t="s">
        <v>70</v>
      </c>
      <c r="B18" s="19" t="s">
        <v>78</v>
      </c>
    </row>
    <row r="19" spans="1:2" x14ac:dyDescent="0.35">
      <c r="A19" s="20" t="s">
        <v>79</v>
      </c>
      <c r="B19" s="20" t="s">
        <v>80</v>
      </c>
    </row>
    <row r="20" spans="1:2" x14ac:dyDescent="0.35">
      <c r="A20" s="20" t="s">
        <v>74</v>
      </c>
      <c r="B20" s="21" t="s">
        <v>86</v>
      </c>
    </row>
    <row r="21" spans="1:2" x14ac:dyDescent="0.35">
      <c r="A21" s="20" t="s">
        <v>81</v>
      </c>
      <c r="B21" s="21" t="s">
        <v>82</v>
      </c>
    </row>
    <row r="22" spans="1:2" x14ac:dyDescent="0.35">
      <c r="A22" s="20" t="s">
        <v>75</v>
      </c>
      <c r="B22" s="20" t="s">
        <v>83</v>
      </c>
    </row>
    <row r="23" spans="1:2" ht="29" x14ac:dyDescent="0.35">
      <c r="A23" s="20" t="s">
        <v>84</v>
      </c>
      <c r="B23" s="21" t="s">
        <v>85</v>
      </c>
    </row>
    <row r="24" spans="1:2" x14ac:dyDescent="0.35">
      <c r="B24" s="17"/>
    </row>
    <row r="25" spans="1:2" x14ac:dyDescent="0.35">
      <c r="A25" s="17"/>
      <c r="B25" s="17"/>
    </row>
    <row r="28" spans="1:2" ht="15" customHeight="1" x14ac:dyDescent="0.35">
      <c r="A28" s="95" t="s">
        <v>66</v>
      </c>
      <c r="B28" s="95"/>
    </row>
    <row r="29" spans="1:2" ht="15" customHeight="1" x14ac:dyDescent="0.35">
      <c r="A29" s="95" t="s">
        <v>67</v>
      </c>
      <c r="B29" s="95"/>
    </row>
  </sheetData>
  <mergeCells count="3">
    <mergeCell ref="A28:B28"/>
    <mergeCell ref="A29:B29"/>
    <mergeCell ref="A1:B1"/>
  </mergeCells>
  <hyperlinks>
    <hyperlink ref="B5" location="_ftn1" display="_ftn1" xr:uid="{00000000-0004-0000-0400-000000000000}"/>
    <hyperlink ref="B6" location="_ftn2" display="_ftn2" xr:uid="{00000000-0004-0000-0400-000001000000}"/>
    <hyperlink ref="A29" location="_ftnref2" display="_ftnref2" xr:uid="{00000000-0004-0000-0400-000002000000}"/>
    <hyperlink ref="A28" location="_ftnref1" display="_ftnref1" xr:uid="{00000000-0004-0000-0400-000003000000}"/>
  </hyperlinks>
  <pageMargins left="0.70866141732283472" right="0.70866141732283472" top="0.74803149606299213" bottom="0.74803149606299213" header="0.31496062992125984" footer="0.31496062992125984"/>
  <pageSetup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TATIFARIO GENERAL POR EMERGENCI</vt:lpstr>
      <vt:lpstr>MINUTAS ALIMENTACIÓN</vt:lpstr>
      <vt:lpstr>MENÚ PMU</vt:lpstr>
      <vt:lpstr>REFERENTES MINUTAS</vt:lpstr>
      <vt:lpstr>'REFERENTES MINUTAS'!_ftn1</vt:lpstr>
      <vt:lpstr>'REFERENTES MINUTAS'!_ftn2</vt:lpstr>
      <vt:lpstr>'REFERENTES MINUTAS'!_ftnref1</vt:lpstr>
      <vt:lpstr>'REFERENTES MINUTAS'!_ftnref2</vt:lpstr>
      <vt:lpstr>'MINUTAS ALIMENTACIÓN'!Área_de_impresión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Dahanna  Luengas del Rio</dc:creator>
  <cp:lastModifiedBy>Héctor Edgar Cifuentes Herrón</cp:lastModifiedBy>
  <cp:lastPrinted>2020-10-23T15:51:05Z</cp:lastPrinted>
  <dcterms:created xsi:type="dcterms:W3CDTF">2017-03-07T20:23:28Z</dcterms:created>
  <dcterms:modified xsi:type="dcterms:W3CDTF">2023-12-20T22:01:39Z</dcterms:modified>
</cp:coreProperties>
</file>