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7302\FASE 3.1\"/>
    </mc:Choice>
  </mc:AlternateContent>
  <xr:revisionPtr revIDLastSave="0" documentId="8_{1E8A7125-DF54-4AFF-8E9C-B875FC02CDD6}" xr6:coauthVersionLast="47" xr6:coauthVersionMax="47" xr10:uidLastSave="{00000000-0000-0000-0000-000000000000}"/>
  <bookViews>
    <workbookView xWindow="-60" yWindow="-11640" windowWidth="20730" windowHeight="11040" xr2:uid="{A6F6B565-51CD-4201-8B6E-846AA9EE8B6A}"/>
  </bookViews>
  <sheets>
    <sheet name="Cuadro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JML">IF(OR(HJOD&gt;240,HJON&gt;240,HJODF&gt;240,HJONF&gt;240,SUM(HJON+HJODF+HJONF)&gt;240),1,0)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_IMPRESIÓN_IM">'[4]BALANCE GENERAL'!#REF!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700.">[5]Hoja2!$E$185</definedName>
    <definedName name="AA100.">[5]Hoja2!$AD$98</definedName>
    <definedName name="aaa" hidden="1">{#N/A,#N/A,FALSE,"Costos Productos 6A";#N/A,#N/A,FALSE,"Costo Unitario Total H-94-12"}</definedName>
    <definedName name="administ">'[6]2. supuestos'!$B$22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alquileres">'[6]2. supuestos'!$B$21</definedName>
    <definedName name="analisis_Vertical">#REF!</definedName>
    <definedName name="bancos">'[6]2. supuestos'!$F$11</definedName>
    <definedName name="_xlnm.Database">#REF!</definedName>
    <definedName name="BB" hidden="1">{#N/A,#N/A,FALSE,"CIBHA05A";#N/A,#N/A,FALSE,"CIBHA05B"}</definedName>
    <definedName name="BuiltIn_Print_Area">[7]TECNICOS!$A$1:$D$351</definedName>
    <definedName name="CA" hidden="1">[1]DATOS!#REF!</definedName>
    <definedName name="CABCELAR" hidden="1">{#N/A,#N/A,FALSE,"Costos Productos 6A";#N/A,#N/A,FALSE,"Costo Unitario Total H-94-12"}</definedName>
    <definedName name="Cant_XV">'[8]CALCULO COSTOS'!$G$8</definedName>
    <definedName name="CHACA" hidden="1">[1]DATOS!#REF!</definedName>
    <definedName name="comercializac">'[6]2. supuestos'!$B$19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_XVremoto">'[8]costos XV 7gen'!$F$9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A">'[6]2. supuestos'!$B$13</definedName>
    <definedName name="CostoB">'[6]2. supuestos'!$B$15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">'[6]2. supuestos'!$B$35</definedName>
    <definedName name="CRUDOS" hidden="1">{#N/A,#N/A,FALSE,"CIBHA05A";#N/A,#N/A,FALSE,"CIBHA05B"}</definedName>
    <definedName name="cxcA">'[6]2. supuestos'!$F$12</definedName>
    <definedName name="cxcB">'[6]2. supuestos'!$F$13</definedName>
    <definedName name="cxp">'[6]2. supuestos'!$F$22</definedName>
    <definedName name="da">[5]Hoja2!$A$2</definedName>
    <definedName name="DDDD" hidden="1">{#N/A,#N/A,FALSE,"Costos Productos 6A";#N/A,#N/A,FALSE,"Costo Unitario Total H-94-12"}</definedName>
    <definedName name="depreciaciones">'[6]2. supuestos'!$B$25</definedName>
    <definedName name="ebitda">[5]Hoja2!$E$185</definedName>
    <definedName name="EDDF">'[4]BALANCE GENERAL'!#REF!</definedName>
    <definedName name="EE" hidden="1">{#N/A,#N/A,FALSE,"Costos Productos 6A";#N/A,#N/A,FALSE,"Costo Unitario Total H-94-12"}</definedName>
    <definedName name="energ">'[6]2. supuestos'!$B$20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ACTOR">#REF!</definedName>
    <definedName name="FACTOR1">#REF!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ndo_fijo">'[6]2. supuestos'!$F$10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generales">'[6]2. supuestos'!$B$24</definedName>
    <definedName name="GRCHIS0599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onorarios">'[6]2. supuestos'!$B$23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ntangibles">'[6]2. supuestos'!$F$18</definedName>
    <definedName name="inventarios">'[6]2. supuestos'!$F$14</definedName>
    <definedName name="IOPIOU" hidden="1">{#N/A,#N/A,FALSE,"Costos Productos 6A";#N/A,#N/A,FALSE,"Costo Unitario Total H-94-12"}</definedName>
    <definedName name="iva">[5]Hoja2!$A$2</definedName>
    <definedName name="kd">'[6]2. supuestos'!$B$28</definedName>
    <definedName name="margen">[5]Hoja2!$AD$98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ses_sorporte">'[8]CALCULO COSTOS'!$G$9</definedName>
    <definedName name="MLKJ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otrosAC">'[6]2. supuestos'!$F$15</definedName>
    <definedName name="otrosAnC">'[6]2. supuestos'!$F$19</definedName>
    <definedName name="otrosPC">'[6]2. supuestos'!$F$24</definedName>
    <definedName name="PPT" hidden="1">#REF!</definedName>
    <definedName name="pr">'[6]2. supuestos'!$F$23</definedName>
    <definedName name="prLP">'[6]2. supuestos'!$F$25</definedName>
    <definedName name="Provedores_nombres">[8]PROVEEDORES!$B$3:$B$70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f">'[6]2. supuestos'!$B$34</definedName>
    <definedName name="risk_prem">'[6]2. supuestos'!$B$33</definedName>
    <definedName name="RR" hidden="1">[9]DATOS!#REF!</definedName>
    <definedName name="tax">'[6]2. supuestos'!$B$27</definedName>
    <definedName name="TRM">'[8]CALCULO COSTOS'!$H$3</definedName>
    <definedName name="unlevered_beta">'[6]2. supuestos'!$B$36</definedName>
    <definedName name="VentasA">'[6]2. supuestos'!$B$10</definedName>
    <definedName name="VentasB">'[6]2. supuestos'!$B$11</definedName>
    <definedName name="vvvvvv" hidden="1">{#N/A,#N/A,FALSE,"Costos Productos 6A";#N/A,#N/A,FALSE,"Costo Unitario Total H-94-12"}</definedName>
    <definedName name="wacc">'[6]3. wacc'!$M$20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1" l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54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29" i="1"/>
  <c r="F16" i="1"/>
  <c r="F17" i="1"/>
  <c r="F18" i="1"/>
  <c r="F19" i="1"/>
  <c r="F20" i="1"/>
  <c r="F21" i="1"/>
  <c r="F22" i="1"/>
  <c r="F23" i="1"/>
  <c r="F24" i="1"/>
  <c r="F25" i="1"/>
  <c r="F26" i="1"/>
  <c r="F7" i="1"/>
  <c r="F8" i="1"/>
  <c r="F9" i="1"/>
  <c r="F10" i="1"/>
  <c r="F11" i="1"/>
  <c r="F12" i="1"/>
  <c r="F81" i="1"/>
  <c r="F82" i="1"/>
  <c r="F83" i="1"/>
  <c r="F84" i="1"/>
  <c r="F85" i="1"/>
  <c r="F86" i="1"/>
  <c r="F87" i="1"/>
  <c r="F80" i="1"/>
  <c r="F71" i="1"/>
  <c r="F72" i="1" s="1"/>
  <c r="F15" i="1"/>
  <c r="F6" i="1"/>
  <c r="F88" i="1" l="1"/>
  <c r="F69" i="1"/>
  <c r="F52" i="1"/>
  <c r="F27" i="1"/>
  <c r="F13" i="1"/>
  <c r="F73" i="1" l="1"/>
  <c r="F74" i="1" s="1"/>
  <c r="F75" i="1" s="1"/>
  <c r="F90" i="1"/>
  <c r="F89" i="1" l="1"/>
  <c r="F91" i="1" s="1"/>
  <c r="F93" i="1" s="1"/>
</calcChain>
</file>

<file path=xl/sharedStrings.xml><?xml version="1.0" encoding="utf-8"?>
<sst xmlns="http://schemas.openxmlformats.org/spreadsheetml/2006/main" count="220" uniqueCount="149">
  <si>
    <t>DESCRIPCION</t>
  </si>
  <si>
    <t>UNIDAD</t>
  </si>
  <si>
    <t>CANT</t>
  </si>
  <si>
    <t>IVA</t>
  </si>
  <si>
    <t>TOTAL</t>
  </si>
  <si>
    <t>UTILIDAD</t>
  </si>
  <si>
    <t>und.</t>
  </si>
  <si>
    <t>Joystick para cámaras PTZ</t>
  </si>
  <si>
    <t xml:space="preserve">Monitor  55" </t>
  </si>
  <si>
    <t xml:space="preserve">Cable Optico Display port 8k, 60Hz, 10m. </t>
  </si>
  <si>
    <t xml:space="preserve">Soporte de piso para monitores 55"Centro de control </t>
  </si>
  <si>
    <t>UPS On-Line 1 KVA</t>
  </si>
  <si>
    <t>Licencia Base de Actualización de Professional a Entreprise</t>
  </si>
  <si>
    <t>Licencia de conexión de camara de sistemas de terceros existentes y nuevas camaras a  GSC 5.11</t>
  </si>
  <si>
    <t>Licencia de actualizacion de camaras existentes en VMS GSC 5.7 de Professional a Enterprise GCS 5.11</t>
  </si>
  <si>
    <t>transferencia de Licencias de GSC_x0002_120501-629857 a GSC-190628-302584
Licencia de actualizacion de camaras Omnicast™ Camera Connection from Professional to Enterprise</t>
  </si>
  <si>
    <t xml:space="preserve">Licencia de Advantage para cámaras de sistemas de terceros existentes y nuevas cámaras </t>
  </si>
  <si>
    <t>Licencia de Advantage para cámaras existentes en VMS migrando de professional a Enterprise</t>
  </si>
  <si>
    <t>Licencia de Advantage para cámaras transferidas de GSC_x0002_120501-629857 a GSC-190628-302584</t>
  </si>
  <si>
    <t>Archiver 189.2TB almacenamiento neto</t>
  </si>
  <si>
    <t>Estación de trabajo para centro de monitoreo con una capacidad de 4 salidas de video y 55 streams máximo en H.265@HD</t>
  </si>
  <si>
    <t xml:space="preserve">Switch Distribución. 24 puertos Puertos PoE+ 370W con 4 puertos SFP 1G/10G </t>
  </si>
  <si>
    <t xml:space="preserve">Switch Core.12 Puertos SFP+ </t>
  </si>
  <si>
    <t xml:space="preserve">Módulos SFP 10G Multimodo </t>
  </si>
  <si>
    <t xml:space="preserve">Módulos RJ45 10G </t>
  </si>
  <si>
    <t>Bandeja de Fibra óptica 1 RU 19"</t>
  </si>
  <si>
    <t>Armazón para fibra de montaje de pared</t>
  </si>
  <si>
    <t>Panel de distribución de fibra, plano, negro, 1 RU</t>
  </si>
  <si>
    <t>Panel para adaptador de fibra LC, OM3/OM4, dúplex LC, aguamarina</t>
  </si>
  <si>
    <t>Pigtail de 1 fibra, OM3, LC a flexible, 1m</t>
  </si>
  <si>
    <t xml:space="preserve">Patchcord de Fibra óptica dúplex LC x 5 metros </t>
  </si>
  <si>
    <t>Accesorio para kit de multiconector para terminación de 6 fibras</t>
  </si>
  <si>
    <t xml:space="preserve">ml. </t>
  </si>
  <si>
    <t>Cable de fibra óptica de 6 hilos OM3 armada</t>
  </si>
  <si>
    <t>Multitoma Horizontal ( PDU ) de 10 entradas NEMA 5-15R con Polo a tierra</t>
  </si>
  <si>
    <t>Cable de cobre, categoría 6A, 23 AWG, U/UTP, LSZH-3, azul</t>
  </si>
  <si>
    <t>Jack para  UTP RJ45 cat. 6A, azul</t>
  </si>
  <si>
    <t>Jack para Patchpanel UTP RJ45 cat. 6A, negro</t>
  </si>
  <si>
    <t>Face plate, 1 puerto, blanco hueso</t>
  </si>
  <si>
    <t>Patch Cord Cat 6A AWG UTP Azul 7ft</t>
  </si>
  <si>
    <t>Patch Cord Cat 6A AWG UTP Azul 3ft</t>
  </si>
  <si>
    <t xml:space="preserve">Certificacion de cableado de datos Cobre. Incluye marcación </t>
  </si>
  <si>
    <t xml:space="preserve">Certificacion de cableado de datos Fibra óptica Multimodo. Incluye marcación </t>
  </si>
  <si>
    <t>Suministro de Tubería conduit EMT de 3/4" para tendido de redes de voz y datos por techo, piso y muros, incluye accesorios de unión y fijación de tubería, marcación según RETIE</t>
  </si>
  <si>
    <t xml:space="preserve">Caja para fijacion </t>
  </si>
  <si>
    <t>Bandeja  portacable tipo malla 20x5cm</t>
  </si>
  <si>
    <t xml:space="preserve">INSTALACIÓN </t>
  </si>
  <si>
    <t>Instalación de Tubería conduit EMT de 3/4" para tendido de redes de voz y datos por techo, piso y muros, incluye accesorios de unión y fijación de tubería, marcación según RETIE</t>
  </si>
  <si>
    <t>Desmonte de las cámaras análogas existentes. Su disposición se realizará en la misma instalación del CAM.
Desmonte de cableado horizontal (Hasta Buitrón)</t>
  </si>
  <si>
    <t>gbl.</t>
  </si>
  <si>
    <t>TOTAL PROYECTO FASE 3.1</t>
  </si>
  <si>
    <t>Servicios de instalación, configuración  del Servidor de video Principal (Directorio) y un servidor de expansión con el rol de, Archiver, y Access Manager, configuración de cámaras y usuarios en Security Center Soportes y atención de fallas por un año
Asesoría y Asistencia en la implantación de integraciones de 
Security Center con sistemas de terceros como Herta. No incluye Desarrollo de aplicaciones ni de Plug-Ins de integración. Solo se efectuarán las labores de configuración de las aplicaciones disponibles y aprobadas para la plataforma Security Center por Genetec como su fabricante. 
Mano de obra correspondiente a la instalación, configuración y puesta en marcha de los sistemas de CCTV y CONTROL DE ACCESO.
Capacitación, Certificación y transferencia de conocimiento del personal designado para el manejo de los sistemas de CCTV y CONTROL DE ACCESO.</t>
  </si>
  <si>
    <t>2,1</t>
  </si>
  <si>
    <t>2,2</t>
  </si>
  <si>
    <t>2,10</t>
  </si>
  <si>
    <t>3,1</t>
  </si>
  <si>
    <t>3,2</t>
  </si>
  <si>
    <t>3,3</t>
  </si>
  <si>
    <t>3,4</t>
  </si>
  <si>
    <t>3,5</t>
  </si>
  <si>
    <t>3,6</t>
  </si>
  <si>
    <t>3,7</t>
  </si>
  <si>
    <t>3,8</t>
  </si>
  <si>
    <t>3,9</t>
  </si>
  <si>
    <t>3,10</t>
  </si>
  <si>
    <t>3,11</t>
  </si>
  <si>
    <t>3,12</t>
  </si>
  <si>
    <t>3,13</t>
  </si>
  <si>
    <t>3,14</t>
  </si>
  <si>
    <t>3,15</t>
  </si>
  <si>
    <t>3,16</t>
  </si>
  <si>
    <t>3,17</t>
  </si>
  <si>
    <t>3,18</t>
  </si>
  <si>
    <t>3,19</t>
  </si>
  <si>
    <t>3,20</t>
  </si>
  <si>
    <t>3,21</t>
  </si>
  <si>
    <t>3,22</t>
  </si>
  <si>
    <t>3,23</t>
  </si>
  <si>
    <t>4</t>
  </si>
  <si>
    <t>4,1</t>
  </si>
  <si>
    <t>4,2</t>
  </si>
  <si>
    <t>4,3</t>
  </si>
  <si>
    <t>4,4</t>
  </si>
  <si>
    <t>4,5</t>
  </si>
  <si>
    <t>4,6</t>
  </si>
  <si>
    <t>4,7</t>
  </si>
  <si>
    <t>4,8</t>
  </si>
  <si>
    <t>4,9</t>
  </si>
  <si>
    <t>4,10</t>
  </si>
  <si>
    <t>4,11</t>
  </si>
  <si>
    <t>4,12</t>
  </si>
  <si>
    <t>4,13</t>
  </si>
  <si>
    <t>4,14</t>
  </si>
  <si>
    <t>4,15</t>
  </si>
  <si>
    <t>5</t>
  </si>
  <si>
    <t>5,1</t>
  </si>
  <si>
    <t>SUMINISTRO Y SERVICIO DE INSTALACIÓN DE EQUIPOS CCTV</t>
  </si>
  <si>
    <t>Servicio de instalación y configuración de Joystick para cámaras PTZ</t>
  </si>
  <si>
    <t xml:space="preserve">Servicio de instalación y configuración de Monitor  55" </t>
  </si>
  <si>
    <t>Servicio de instalación de Estación de trabajo para centro de monitoreo con una capacidad de 4 salidas de video y 55 streams máximo en H.265@HD</t>
  </si>
  <si>
    <t xml:space="preserve">Servicio de instalación de Switch Distribución. 24 puertos Puertos PoE+ 370W con 4 puertos SFP 1G/10G </t>
  </si>
  <si>
    <t xml:space="preserve">Servicio de instalación de Switch Core.12 Puertos SFP+ </t>
  </si>
  <si>
    <t xml:space="preserve">Servicio de instalación de Módulos SFP 10G Multimodo </t>
  </si>
  <si>
    <t xml:space="preserve">Servicio de instalación de Módulos RJ45 10G </t>
  </si>
  <si>
    <t>Servicio de instalación de Bandeja de Fibra óptica 1 RU 19"</t>
  </si>
  <si>
    <t>Servicio de instalación de panel de distribución de fibra, plano, negro, 1 RU</t>
  </si>
  <si>
    <t>Servicio de instalación de panel para adaptador de fibra LC, OM3/OM4, dúplex LC, aguamarina</t>
  </si>
  <si>
    <t>Servicio de instalación de fusión de Pigtail LC Multimodo 
Pigtail de 1 fibra, OM3, LC a flexible, 1m</t>
  </si>
  <si>
    <t xml:space="preserve">Servicio de instalación de patchcord de Fibra óptica dúplex LC x 5 metros </t>
  </si>
  <si>
    <t>Servicio de instalación de multitoma Horizontal ( PDU ) de 10 entradas NEMA 5-15R con Polo a tierra</t>
  </si>
  <si>
    <t>Servicio de instalación de Jack para Patchpanel UTP RJ45 cat. 6A, azul</t>
  </si>
  <si>
    <t>Servicio de instalación de Jack para Patchpanel UTP RJ45 cat. 6A, negro</t>
  </si>
  <si>
    <t>Servicio de instalación de Patch Cord Cat 6A AWG UTP Azul 7ft</t>
  </si>
  <si>
    <t>Servicio de instalación de Patch Cord Cat 6A AWG UTP Azul 3ft</t>
  </si>
  <si>
    <t>COMPONENTE</t>
  </si>
  <si>
    <t>SUBTOTAL COMPONENTE 1</t>
  </si>
  <si>
    <t>SUBTOTAL COMPONENTE 2</t>
  </si>
  <si>
    <t>SUBTOTAL COMPONENTE 3</t>
  </si>
  <si>
    <t>VALOR UNITARIO</t>
  </si>
  <si>
    <t>VALOR PARCIAL</t>
  </si>
  <si>
    <t>SUBTOTAL COMPONENTE 4</t>
  </si>
  <si>
    <t>SUBTOTAL COMPONENTE 5</t>
  </si>
  <si>
    <t>SUBTOTAL GENERAL</t>
  </si>
  <si>
    <t>SUMINISTRO Y SERVICIO DE INSTALACIÓN DE ELEMENTOS FASE 3 - ETAPA 1</t>
  </si>
  <si>
    <t>6</t>
  </si>
  <si>
    <t>6,1</t>
  </si>
  <si>
    <t>6,2</t>
  </si>
  <si>
    <t>6,3</t>
  </si>
  <si>
    <t>6,4</t>
  </si>
  <si>
    <t>6,5</t>
  </si>
  <si>
    <t>6,6</t>
  </si>
  <si>
    <t>6,7</t>
  </si>
  <si>
    <t>6,8</t>
  </si>
  <si>
    <t xml:space="preserve">Instalación de cable Optico Display port 8k, 60Hz, 10m. </t>
  </si>
  <si>
    <t>Instalación de armazón para fibra de montaje de pared</t>
  </si>
  <si>
    <t>Instalación de cable de fibra ótica interior de 6 hilos OM3</t>
  </si>
  <si>
    <t>Instalación de Cable de cobre, categoría 6A, 23 AWG, U/UTP, LSZH-3, azul</t>
  </si>
  <si>
    <t>Instalación de Face plate, 1 puerto, blanco hueso</t>
  </si>
  <si>
    <t xml:space="preserve">Instalación de Caja para fijacion </t>
  </si>
  <si>
    <t>SUBTOTAL COMPONENTE 6</t>
  </si>
  <si>
    <t>IMPLEMENTACIÓN DE LA SOLUCIÓN Y SOSTENIMIENTO FASE 3 - ETAPA 1</t>
  </si>
  <si>
    <t>SUMINISTRO Y SERVICIO DE INSTALACIÓN DE LICENCIAS Y EQUIPOS GENETEC</t>
  </si>
  <si>
    <t>Directorio para instalación de Security Center unificado</t>
  </si>
  <si>
    <t>Servicio de instalación y configuración de directorio para instalación de Security Center unificado</t>
  </si>
  <si>
    <t>SUMINISTRO Y SERVICIO DE INSTALACIÓN DE RED DE DATOS INDEPENDIENTE</t>
  </si>
  <si>
    <t xml:space="preserve">SUMINISTRO Y SERVICIO DE INSTALACIÓN DE CABLEADO ESTRUCTURADO E INFRAESTRUCTURA </t>
  </si>
  <si>
    <t>SUMINISTRO Y SERVICIO DE INSTALACIÓN DE OTROS SERVICIOS</t>
  </si>
  <si>
    <t>Anexo No. 2 - Formulario de Precios y Cantidades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</si>
  <si>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Teléfono ________________________________________________________________
Ciudad__________________________________________________________________
___________________________________________________
(Firma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</si>
</sst>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[$$-240A]\ * #,##0_-;\-[$$-240A]\ * #,##0_-;_-[$$-240A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CF0F8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3" fillId="0" borderId="7" xfId="1" applyNumberFormat="1" applyFont="1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9" fontId="2" fillId="3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 wrapText="1"/>
    </xf>
    <xf numFmtId="164" fontId="7" fillId="6" borderId="1" xfId="1" applyNumberFormat="1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right" vertical="center"/>
    </xf>
    <xf numFmtId="49" fontId="2" fillId="5" borderId="4" xfId="0" applyNumberFormat="1" applyFont="1" applyFill="1" applyBorder="1" applyAlignment="1">
      <alignment horizontal="right" vertical="center"/>
    </xf>
    <xf numFmtId="49" fontId="2" fillId="5" borderId="2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right" vertical="center" indent="1"/>
    </xf>
    <xf numFmtId="0" fontId="7" fillId="6" borderId="4" xfId="0" applyFont="1" applyFill="1" applyBorder="1" applyAlignment="1">
      <alignment horizontal="right" vertical="center" indent="1"/>
    </xf>
    <xf numFmtId="0" fontId="7" fillId="6" borderId="2" xfId="0" applyFont="1" applyFill="1" applyBorder="1" applyAlignment="1">
      <alignment horizontal="right" vertical="center" indent="1"/>
    </xf>
    <xf numFmtId="49" fontId="8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</cellXfs>
  <cellStyles count="2">
    <cellStyle name="Moneda 17" xfId="1" xr:uid="{F13DAC95-61BB-43C3-B3CD-E2E4B802827A}"/>
    <cellStyle name="Normal" xfId="0" builtinId="0"/>
  </cellStyles>
  <dxfs count="0"/>
  <tableStyles count="0" defaultTableStyle="TableStyleMedium2" defaultPivotStyle="PivotStyleLight16"/>
  <colors>
    <mruColors>
      <color rgb="FFEC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blesrv\Planeacion\Estados%20Financieros%20mes%20a%20mes%202002\Octubre\Estados%20Financieros_Oct_Draft%201.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blesrv\Planeacion%20y%20Control%20Corporativo\Documents%20and%20Settings\CARLOSR\Configuraci&#243;n%20local\Archivos%20temporales%20de%20Internet\OLK4\Facturacion%20Jul_Def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CRITORIO\MODELO%20DE%20NEGOCIO%20REDES%20CUIDADANAS%205%20MESE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SERVER\CyG\BK%20C%20Y%20G\DICIEMBRE\GIOQUIN\GESTION%20Y%20CONTROL\TECN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dra%20L&#242;pez\AppData\Local\Microsoft\Windows\INetCache\Content.Outlook\89RO9KRG\20210512%20(BP)%20arriendo%20200%20XV%20nuevos%2020%20actuakes%20soporte%2050%20antiguo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OSTO CAPITAL"/>
      <sheetName val="Hoja3"/>
      <sheetName val="PLAN CARGUE RIS (for nuevo)"/>
      <sheetName val="Análisis determinístico"/>
      <sheetName val="Modelo financiero"/>
      <sheetName val="GCB2000"/>
      <sheetName val="PLANILLA"/>
      <sheetName val="TALLA"/>
      <sheetName val="Análisis_determinístico"/>
      <sheetName val="PLAN_CARGUE_RIS_(for_nuevo)"/>
      <sheetName val="Modelo_financiero"/>
      <sheetName val="Análisis_determinístico1"/>
      <sheetName val="PLAN_CARGUE_RIS_(for_nuevo)1"/>
      <sheetName val="Modelo_financiero1"/>
      <sheetName val="Resumen"/>
      <sheetName val="Modelo Financiero Determ. "/>
      <sheetName val="envío"/>
      <sheetName val="API93"/>
      <sheetName val="PSM Monthly"/>
      <sheetName val="Hoja2"/>
      <sheetName val="1. MODELO 60KB"/>
      <sheetName val="BHA"/>
      <sheetName val="TABLA5"/>
      <sheetName val="Crudos"/>
      <sheetName val="TOVFEB."/>
      <sheetName val="C21_A310"/>
      <sheetName val="C21_G115"/>
      <sheetName val="C21_G220"/>
      <sheetName val="Ppto 2001"/>
      <sheetName val="CONTRATO"/>
      <sheetName val="Tabla"/>
      <sheetName val="Base Info"/>
      <sheetName val="DPC"/>
      <sheetName val="Estrategia"/>
      <sheetName val="Ppto_2001"/>
      <sheetName val="TOVFEB_"/>
      <sheetName val="Base_Info"/>
      <sheetName val="BRUTA-INY"/>
      <sheetName val="RES EQV"/>
      <sheetName val="RES GASOL"/>
      <sheetName val="RES PET"/>
      <sheetName val="RES GAS"/>
      <sheetName val="RES LPG"/>
      <sheetName val="POZOS"/>
      <sheetName val="RES_EQV"/>
      <sheetName val="RES_GASOL"/>
      <sheetName val="RES_PET"/>
      <sheetName val="RES_GAS"/>
      <sheetName val="RES_LPG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Ppto_20011"/>
      <sheetName val="TOVFEB_1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CONTRATOS"/>
      <sheetName val="DB"/>
      <sheetName val="Params"/>
      <sheetName val="Sheet1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COSTOS_DE_TRANSPORTE1"/>
      <sheetName val="OPCIONES_DE_SIMULACION1"/>
      <sheetName val="COMPRA_MATERIA_PRIMA1"/>
      <sheetName val="Parametros Inversion"/>
      <sheetName val="APU"/>
      <sheetName val="Parámetros Formato"/>
      <sheetName val="#¡REF"/>
      <sheetName val="LISTA VALIDACION"/>
      <sheetName val="PYF100-2"/>
      <sheetName val="CrudosA"/>
      <sheetName val="casosWTI"/>
      <sheetName val="DCurva"/>
      <sheetName val="Inf.Semanal"/>
      <sheetName val="Admin Cost Flow"/>
      <sheetName val="C.E cas"/>
      <sheetName val="INV $ cas"/>
      <sheetName val="ANS_DAB"/>
      <sheetName val="steel"/>
      <sheetName val="USED WELLS"/>
      <sheetName val="Hoja1"/>
      <sheetName val="PIA CASABE SUR ECP"/>
      <sheetName val="URCDIT"/>
      <sheetName val="PERSON"/>
      <sheetName val="CODIGOS PERDIDAS"/>
      <sheetName val="Datos_de_Entrada"/>
      <sheetName val="ListaEmpresas"/>
      <sheetName val="Lineas del PACC"/>
      <sheetName val="COL 21169"/>
      <sheetName val="Lista APU"/>
      <sheetName val="Tablas"/>
      <sheetName val="DEST. MEDIOS"/>
      <sheetName val="COMBUASF"/>
      <sheetName val="BALCRUDO"/>
      <sheetName val="PRECIOS"/>
      <sheetName val="CARGASPROC."/>
      <sheetName val="G L P  FINAL"/>
      <sheetName val="Graficos"/>
      <sheetName val="nombres"/>
      <sheetName val="Puntos"/>
      <sheetName val="Main"/>
      <sheetName val="CorpTax"/>
      <sheetName val="Input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5094-2003"/>
      <sheetName val="Listas Desplegables"/>
      <sheetName val="Parametros"/>
      <sheetName val="Jun17-08"/>
      <sheetName val="MOD-DEV_XLS"/>
      <sheetName val="Hist. Avances"/>
      <sheetName val="CAÑO_LIMON"/>
      <sheetName val="Info"/>
      <sheetName val="Data_Tables"/>
      <sheetName val="INTERJUN-DIC"/>
      <sheetName val="CIC-NOV"/>
      <sheetName val="Company"/>
      <sheetName val="TBG_MENSUAL"/>
      <sheetName val="1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TIPO"/>
      <sheetName val="INSP TUBERIAS"/>
      <sheetName val="PLAN_CARGUE_RIS_(for_nuevo)2"/>
      <sheetName val="VAR"/>
      <sheetName val="TOTAL AREA_PORTAFOLIO ORIGINAL"/>
      <sheetName val="Parámetros_Formato"/>
      <sheetName val="C_E_cas"/>
      <sheetName val="INV_$_cas"/>
      <sheetName val="LISTAS"/>
      <sheetName val="VENTAS"/>
      <sheetName val="CRUDOS MES EVALUADO"/>
      <sheetName val="COSTOS DE TRANSPORTE"/>
      <sheetName val="COMPRA MATERIA PRIMA"/>
      <sheetName val="TRANSFERENCIAS"/>
      <sheetName val="CAÑO_LIMON2"/>
      <sheetName val="Valor Oferta"/>
      <sheetName val="COMPROMISOS"/>
      <sheetName val="INGENIERÍA"/>
      <sheetName val="Cover"/>
      <sheetName val="DATOS BASE ABA"/>
      <sheetName val="TARIF2002"/>
      <sheetName val="Análisis_determinístico2"/>
      <sheetName val="Modelo_financiero2"/>
      <sheetName val="Listas_Desplegables"/>
      <sheetName val="Modelo_Financiero_Determ__"/>
      <sheetName val=""/>
      <sheetName val="LISTA DE LAS MACROS "/>
      <sheetName val="PROYECTOS TRÁNSITO"/>
      <sheetName val="PARÁMETROS (2)"/>
      <sheetName val="PARÁMETROS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TBG_+_NO_TBG_20112"/>
      <sheetName val="Parámetros_Formato2"/>
      <sheetName val="Plan_Hitos_despues_del_pma2"/>
      <sheetName val="PLAN MENSUAL"/>
      <sheetName val="Modelo financiero-Alter_3"/>
      <sheetName val="CECOS SOP"/>
      <sheetName val="EMPRESA"/>
      <sheetName val="Cronograma"/>
      <sheetName val="SEGUIMIENTO"/>
      <sheetName val="Malas Prácticas eliminadas"/>
      <sheetName val="Plan Anual Mantto"/>
      <sheetName val="F.Caja"/>
      <sheetName val="General"/>
      <sheetName val="PSM_Monthly"/>
      <sheetName val="LISTA_VALIDACION"/>
      <sheetName val="Resultados"/>
      <sheetName val="DATABASE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Referencia Sistemas"/>
      <sheetName val="DATOSINI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BENEF. DE ESPEC."/>
      <sheetName val="EQUIPOS"/>
      <sheetName val="WRut"/>
      <sheetName val="CONFIGURACION"/>
      <sheetName val="FORMULAS1"/>
      <sheetName val="Mano de Obra"/>
      <sheetName val="Salario"/>
      <sheetName val="Lineas_del_PACC"/>
      <sheetName val="COL_21169"/>
      <sheetName val="Lista_APU"/>
      <sheetName val="DEST__MEDIOS"/>
      <sheetName val="CARGASPROC_"/>
      <sheetName val="G_L_P__FINAL"/>
      <sheetName val="Valor_Oferta"/>
      <sheetName val="Análisis_determinístico3"/>
      <sheetName val="Inf_Semanal"/>
      <sheetName val="INSP_TUBERIAS"/>
      <sheetName val="USED_WELLS"/>
      <sheetName val="PIA_CASABE_SUR_ECP"/>
      <sheetName val="Hist__Avances"/>
      <sheetName val="Análisis_determinístico4"/>
      <sheetName val="PLAN_CARGUE_RIS_(for_nuevo)3"/>
      <sheetName val="Modelo_Financiero_Determ__1"/>
      <sheetName val="Inf_Semanal1"/>
      <sheetName val="INSP_TUBERIAS1"/>
      <sheetName val="PSM_Monthly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C_E_cas1"/>
      <sheetName val="INV_$_cas1"/>
      <sheetName val="USED_WELLS1"/>
      <sheetName val="LISTA_VALIDACION1"/>
      <sheetName val="PIA_CASABE_SUR_ECP1"/>
      <sheetName val="CODIGOS_PERDIDAS1"/>
      <sheetName val="Lineas_del_PACC1"/>
      <sheetName val="COL_21169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PSM_Monthly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140 kbbld Cus,BCF22"/>
      <sheetName val="Siglas"/>
      <sheetName val="BASE CG1"/>
      <sheetName val="Menu"/>
      <sheetName val="OT"/>
      <sheetName val="PRESUPUESTO 2O16"/>
      <sheetName val="Par"/>
      <sheetName val="POZO 7959"/>
      <sheetName val="TOTAL_AREA_PORTAFOLIO_ORIGINAL"/>
      <sheetName val="Referencia_Sistemas"/>
      <sheetName val="Admin_Cost_Flow"/>
      <sheetName val="COMPRA_MATERIA_PRIMA2"/>
      <sheetName val="DATOS_BASE_ABA"/>
      <sheetName val="LISTA OTS"/>
      <sheetName val="TABLAS (3)"/>
      <sheetName val="REG (2)"/>
      <sheetName val="Tablas (2)"/>
      <sheetName val="CANTIDADES TOTALES"/>
      <sheetName val="SABANA"/>
      <sheetName val="COST_CCTL"/>
      <sheetName val="CantidadesComite"/>
      <sheetName val="A-RECURSOS-MATERIAL"/>
      <sheetName val="Ordenes Internas"/>
      <sheetName val="C. IMPORTADAS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Ciudad y Departamento"/>
      <sheetName val="Tabla 1"/>
      <sheetName val="Informacion"/>
      <sheetName val="TariCiud"/>
      <sheetName val="PROYECTOS_TRÁNSITO1"/>
      <sheetName val="PARÁMETROS_(2)"/>
      <sheetName val="PLAN_MENSUAL"/>
      <sheetName val="Modelo_financiero-Alter_3"/>
      <sheetName val="Malas_Prácticas_eliminadas"/>
      <sheetName val="F_Caja"/>
      <sheetName val="LISTA_DE_LAS_MACROS_"/>
      <sheetName val="Ordenes_Internas"/>
      <sheetName val="BASE_CG1"/>
      <sheetName val="OBRA CIVIL RQ 06"/>
      <sheetName val="List.Per"/>
      <sheetName val="DATOS GENERALES"/>
      <sheetName val="Items"/>
      <sheetName val="AFP"/>
      <sheetName val="EPS"/>
      <sheetName val="NOVEDAD"/>
      <sheetName val="SEXO"/>
      <sheetName val="TIPO DE DOCUMENTO"/>
      <sheetName val="TIPO DE COTIZANTE"/>
      <sheetName val="AIU"/>
      <sheetName val="Pañete Impermeabilizado"/>
      <sheetName val="Plan_Anual_Mantto"/>
      <sheetName val="FORMULA Marzo 07"/>
      <sheetName val="TASA"/>
      <sheetName val="RESERVAS Y PRODUCCIONES"/>
      <sheetName val="cantidades sf-21"/>
      <sheetName val="informe avance campo"/>
      <sheetName val="Clúster"/>
      <sheetName val="trafos acad"/>
      <sheetName val="Parámetros Formato "/>
      <sheetName val="BASE CENIT"/>
      <sheetName val="BENEF__DE_ESPEC_"/>
      <sheetName val="parametros de formato"/>
      <sheetName val="Modelo financiero Alt 1"/>
      <sheetName val="D. ENTRADA"/>
      <sheetName val="DATOS INFORME ECP"/>
      <sheetName val="DATOS INGRESO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SALARIOS"/>
      <sheetName val="MAMPO 1"/>
      <sheetName val="DATOSBP"/>
      <sheetName val="DATOSPB"/>
      <sheetName val="SALARIOS (2)"/>
      <sheetName val="C_CTL"/>
      <sheetName val="TRACK"/>
      <sheetName val="HH_HM"/>
      <sheetName val="WKL"/>
      <sheetName val="7422CW00"/>
      <sheetName val="GRAFICAS GEC"/>
      <sheetName val="Matriz RAM"/>
      <sheetName val="LISTA"/>
      <sheetName val="TARIFAS 2015"/>
      <sheetName val="Rec"/>
      <sheetName val="INSTRUCTIVO Para el Usuario"/>
      <sheetName val="2016"/>
      <sheetName val="1.1"/>
      <sheetName val="EQUIPO"/>
      <sheetName val="TUBERIA"/>
      <sheetName val="MATERIALES"/>
      <sheetName val="PLANTILLA PCC 2016-2018"/>
      <sheetName val="PLANTILLA PCC 2016-2018 RUBIALE"/>
      <sheetName val="td gastos"/>
      <sheetName val="td proyect"/>
      <sheetName val="Datos no borrar"/>
      <sheetName val="Civil"/>
      <sheetName val="resumen p4H"/>
      <sheetName val="Form5 _Pág_ 2"/>
      <sheetName val="Form5 _Pág_ 1"/>
      <sheetName val="Hoja4"/>
      <sheetName val="CONSTANTES"/>
      <sheetName val="Mov. Tks-380"/>
      <sheetName val="Cuentas"/>
      <sheetName val="Densidad -TRAFO"/>
      <sheetName val="ListaDesplegable"/>
      <sheetName val="MUESTREOS"/>
      <sheetName val="Pilares e iniciativas"/>
      <sheetName val="Base de Datos"/>
      <sheetName val="Sistemas"/>
      <sheetName val="B515"/>
      <sheetName val="recursos"/>
      <sheetName val="m.o"/>
      <sheetName val="metroconcreto"/>
      <sheetName val="CANT PANELES"/>
      <sheetName val="GASTOS GENERALES (AIU) (2)"/>
      <sheetName val="cantidades"/>
      <sheetName val="FACTURAS"/>
      <sheetName val="PUNTAJ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>
        <row r="224">
          <cell r="B224" t="str">
            <v>MES No:</v>
          </cell>
        </row>
      </sheetData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>
        <row r="224">
          <cell r="B224" t="str">
            <v>MES No:</v>
          </cell>
        </row>
      </sheetData>
      <sheetData sheetId="223" refreshError="1"/>
      <sheetData sheetId="224" refreshError="1"/>
      <sheetData sheetId="225">
        <row r="224">
          <cell r="B224" t="str">
            <v>MES No:</v>
          </cell>
        </row>
      </sheetData>
      <sheetData sheetId="226" refreshError="1"/>
      <sheetData sheetId="227" refreshError="1"/>
      <sheetData sheetId="228" refreshError="1"/>
      <sheetData sheetId="229">
        <row r="224">
          <cell r="B224" t="str">
            <v>MES No:</v>
          </cell>
        </row>
      </sheetData>
      <sheetData sheetId="230">
        <row r="224">
          <cell r="B224" t="str">
            <v>MES No:</v>
          </cell>
        </row>
      </sheetData>
      <sheetData sheetId="231"/>
      <sheetData sheetId="232">
        <row r="224">
          <cell r="B224" t="str">
            <v>MES No:</v>
          </cell>
        </row>
      </sheetData>
      <sheetData sheetId="233"/>
      <sheetData sheetId="234">
        <row r="224">
          <cell r="B224" t="str">
            <v>MES No:</v>
          </cell>
        </row>
      </sheetData>
      <sheetData sheetId="235">
        <row r="224">
          <cell r="B224" t="str">
            <v>MES No:</v>
          </cell>
        </row>
      </sheetData>
      <sheetData sheetId="236"/>
      <sheetData sheetId="237"/>
      <sheetData sheetId="238">
        <row r="224">
          <cell r="B224" t="str">
            <v>MES No:</v>
          </cell>
        </row>
      </sheetData>
      <sheetData sheetId="239">
        <row r="224">
          <cell r="B224" t="str">
            <v>MES No:</v>
          </cell>
        </row>
      </sheetData>
      <sheetData sheetId="240">
        <row r="224">
          <cell r="B224" t="str">
            <v>MES No:</v>
          </cell>
        </row>
      </sheetData>
      <sheetData sheetId="24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/>
      <sheetData sheetId="254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>
        <row r="224">
          <cell r="B224" t="str">
            <v>MES No:</v>
          </cell>
        </row>
      </sheetData>
      <sheetData sheetId="345"/>
      <sheetData sheetId="346">
        <row r="224">
          <cell r="B224" t="str">
            <v>MES No:</v>
          </cell>
        </row>
      </sheetData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>
        <row r="224">
          <cell r="B224" t="str">
            <v>MES No:</v>
          </cell>
        </row>
      </sheetData>
      <sheetData sheetId="360">
        <row r="224">
          <cell r="B224" t="str">
            <v>MES No:</v>
          </cell>
        </row>
      </sheetData>
      <sheetData sheetId="361"/>
      <sheetData sheetId="362">
        <row r="224">
          <cell r="B224" t="str">
            <v>MES No:</v>
          </cell>
        </row>
      </sheetData>
      <sheetData sheetId="363">
        <row r="224">
          <cell r="B224" t="str">
            <v>MES No:</v>
          </cell>
        </row>
      </sheetData>
      <sheetData sheetId="364">
        <row r="224">
          <cell r="B224" t="str">
            <v>MES No:</v>
          </cell>
        </row>
      </sheetData>
      <sheetData sheetId="365">
        <row r="224">
          <cell r="B224" t="str">
            <v>MES No:</v>
          </cell>
        </row>
      </sheetData>
      <sheetData sheetId="366">
        <row r="224">
          <cell r="B224" t="str">
            <v>MES No:</v>
          </cell>
        </row>
      </sheetData>
      <sheetData sheetId="367">
        <row r="224">
          <cell r="B224" t="str">
            <v>MES No:</v>
          </cell>
        </row>
      </sheetData>
      <sheetData sheetId="368">
        <row r="224">
          <cell r="B224" t="str">
            <v>MES No:</v>
          </cell>
        </row>
      </sheetData>
      <sheetData sheetId="369">
        <row r="224">
          <cell r="B224" t="str">
            <v>MES No:</v>
          </cell>
        </row>
      </sheetData>
      <sheetData sheetId="370">
        <row r="224">
          <cell r="B224" t="str">
            <v>MES No:</v>
          </cell>
        </row>
      </sheetData>
      <sheetData sheetId="371">
        <row r="224">
          <cell r="B224" t="str">
            <v>MES No:</v>
          </cell>
        </row>
      </sheetData>
      <sheetData sheetId="372">
        <row r="224">
          <cell r="B224" t="str">
            <v>MES No:</v>
          </cell>
        </row>
      </sheetData>
      <sheetData sheetId="373">
        <row r="224">
          <cell r="B224" t="str">
            <v>MES No:</v>
          </cell>
        </row>
      </sheetData>
      <sheetData sheetId="374">
        <row r="224">
          <cell r="B224" t="str">
            <v>MES No:</v>
          </cell>
        </row>
      </sheetData>
      <sheetData sheetId="375">
        <row r="224">
          <cell r="B224" t="str">
            <v>MES No:</v>
          </cell>
        </row>
      </sheetData>
      <sheetData sheetId="376">
        <row r="224">
          <cell r="B224" t="str">
            <v>MES No:</v>
          </cell>
        </row>
      </sheetData>
      <sheetData sheetId="377">
        <row r="224">
          <cell r="B224" t="str">
            <v>MES No:</v>
          </cell>
        </row>
      </sheetData>
      <sheetData sheetId="378">
        <row r="224">
          <cell r="B224" t="str">
            <v>MES No:</v>
          </cell>
        </row>
      </sheetData>
      <sheetData sheetId="379">
        <row r="224">
          <cell r="B224" t="str">
            <v>MES No:</v>
          </cell>
        </row>
      </sheetData>
      <sheetData sheetId="380">
        <row r="224">
          <cell r="B224" t="str">
            <v>MES No:</v>
          </cell>
        </row>
      </sheetData>
      <sheetData sheetId="381">
        <row r="224">
          <cell r="B224" t="str">
            <v>MES No:</v>
          </cell>
        </row>
      </sheetData>
      <sheetData sheetId="382">
        <row r="224">
          <cell r="B224" t="str">
            <v>MES No:</v>
          </cell>
        </row>
      </sheetData>
      <sheetData sheetId="383">
        <row r="224">
          <cell r="B224" t="str">
            <v>MES No:</v>
          </cell>
        </row>
      </sheetData>
      <sheetData sheetId="384">
        <row r="224">
          <cell r="B224" t="str">
            <v>MES No:</v>
          </cell>
        </row>
      </sheetData>
      <sheetData sheetId="385">
        <row r="224">
          <cell r="B224" t="str">
            <v>MES No:</v>
          </cell>
        </row>
      </sheetData>
      <sheetData sheetId="386">
        <row r="224">
          <cell r="B224" t="str">
            <v>MES No:</v>
          </cell>
        </row>
      </sheetData>
      <sheetData sheetId="387">
        <row r="224">
          <cell r="B224" t="str">
            <v>MES No:</v>
          </cell>
        </row>
      </sheetData>
      <sheetData sheetId="388">
        <row r="224">
          <cell r="B224" t="str">
            <v>MES No:</v>
          </cell>
        </row>
      </sheetData>
      <sheetData sheetId="389">
        <row r="224">
          <cell r="B224" t="str">
            <v>MES No:</v>
          </cell>
        </row>
      </sheetData>
      <sheetData sheetId="390">
        <row r="224">
          <cell r="B224" t="str">
            <v>MES No:</v>
          </cell>
        </row>
      </sheetData>
      <sheetData sheetId="391">
        <row r="224">
          <cell r="B224" t="str">
            <v>MES No:</v>
          </cell>
        </row>
      </sheetData>
      <sheetData sheetId="392">
        <row r="224">
          <cell r="B224" t="str">
            <v>MES No:</v>
          </cell>
        </row>
      </sheetData>
      <sheetData sheetId="393">
        <row r="224">
          <cell r="B224" t="str">
            <v>MES No:</v>
          </cell>
        </row>
      </sheetData>
      <sheetData sheetId="394" refreshError="1"/>
      <sheetData sheetId="395" refreshError="1"/>
      <sheetData sheetId="396" refreshError="1"/>
      <sheetData sheetId="397" refreshError="1"/>
      <sheetData sheetId="398">
        <row r="224">
          <cell r="B224" t="str">
            <v>MES No:</v>
          </cell>
        </row>
      </sheetData>
      <sheetData sheetId="399">
        <row r="224">
          <cell r="B224" t="str">
            <v>MES No:</v>
          </cell>
        </row>
      </sheetData>
      <sheetData sheetId="400"/>
      <sheetData sheetId="401"/>
      <sheetData sheetId="402"/>
      <sheetData sheetId="403"/>
      <sheetData sheetId="404">
        <row r="224">
          <cell r="B224" t="str">
            <v>MES No:</v>
          </cell>
        </row>
      </sheetData>
      <sheetData sheetId="405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BALANCE GENERAL"/>
      <sheetName val="Detalle"/>
      <sheetName val="BALANCE"/>
      <sheetName val="Indices"/>
      <sheetName val="Resumen"/>
      <sheetName val="Estado Result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ACION"/>
      <sheetName val="Hoja2"/>
      <sheetName val="RECAUDO"/>
      <sheetName val="CMC"/>
      <sheetName val="INGRESOS"/>
      <sheetName val="Desem Fact"/>
      <sheetName val="Desem Ing_Rec_Cli"/>
      <sheetName val="cmc_Act"/>
      <sheetName val="Ing_Rec"/>
    </sheetNames>
    <sheetDataSet>
      <sheetData sheetId="0" refreshError="1"/>
      <sheetData sheetId="1" refreshError="1">
        <row r="2">
          <cell r="A2">
            <v>1.1599999999999999</v>
          </cell>
        </row>
        <row r="185">
          <cell r="E185">
            <v>6.5700862068965513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sumen ejecutivo"/>
      <sheetName val="2. supuestos"/>
      <sheetName val="3. wacc"/>
      <sheetName val="4. proyecciones y evaluación"/>
      <sheetName val="5. análisis"/>
      <sheetName val="6. detalle"/>
      <sheetName val="7, P&amp;G x mes"/>
      <sheetName val="8, Nomina"/>
      <sheetName val="9, Prestamo"/>
      <sheetName val="Tabla cero "/>
      <sheetName val="COMPRAS"/>
    </sheetNames>
    <sheetDataSet>
      <sheetData sheetId="0" refreshError="1"/>
      <sheetData sheetId="1">
        <row r="10">
          <cell r="B10">
            <v>0</v>
          </cell>
          <cell r="F10">
            <v>0</v>
          </cell>
        </row>
        <row r="11">
          <cell r="B11">
            <v>0</v>
          </cell>
          <cell r="F11">
            <v>0</v>
          </cell>
        </row>
        <row r="12">
          <cell r="F12">
            <v>0</v>
          </cell>
        </row>
        <row r="13">
          <cell r="B13">
            <v>0.4364236646968967</v>
          </cell>
          <cell r="F13">
            <v>0</v>
          </cell>
        </row>
        <row r="14">
          <cell r="F14">
            <v>0</v>
          </cell>
        </row>
        <row r="15">
          <cell r="B15">
            <v>0.26413041697963396</v>
          </cell>
          <cell r="F15">
            <v>1717890000</v>
          </cell>
        </row>
        <row r="18">
          <cell r="F18">
            <v>0</v>
          </cell>
        </row>
        <row r="19">
          <cell r="B19">
            <v>0</v>
          </cell>
          <cell r="F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  <cell r="F22">
            <v>0</v>
          </cell>
        </row>
        <row r="23">
          <cell r="B23">
            <v>0</v>
          </cell>
          <cell r="F23">
            <v>0.19</v>
          </cell>
        </row>
        <row r="24">
          <cell r="B24">
            <v>0</v>
          </cell>
          <cell r="F24">
            <v>0</v>
          </cell>
        </row>
        <row r="25">
          <cell r="B25">
            <v>0.03</v>
          </cell>
          <cell r="F25">
            <v>0.19</v>
          </cell>
        </row>
        <row r="27">
          <cell r="B27">
            <v>0.35</v>
          </cell>
        </row>
        <row r="28">
          <cell r="B28">
            <v>0.19</v>
          </cell>
        </row>
        <row r="33">
          <cell r="B33">
            <v>0.06</v>
          </cell>
        </row>
        <row r="34">
          <cell r="B34">
            <v>0.01</v>
          </cell>
        </row>
        <row r="35">
          <cell r="B35">
            <v>350</v>
          </cell>
        </row>
        <row r="36">
          <cell r="B36">
            <v>0.55000000000000004</v>
          </cell>
        </row>
      </sheetData>
      <sheetData sheetId="2">
        <row r="20">
          <cell r="M20">
            <v>0.12350000000000001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NICOS"/>
    </sheetNames>
    <sheetDataSet>
      <sheetData sheetId="0" refreshError="1">
        <row r="1">
          <cell r="A1" t="str">
            <v>CABLECENTRO S.A</v>
          </cell>
        </row>
        <row r="2">
          <cell r="A2" t="str">
            <v>VICE-PRESIDENCIA TECNICA</v>
          </cell>
        </row>
        <row r="3">
          <cell r="A3" t="str">
            <v>CONTROL DE GESTION</v>
          </cell>
        </row>
        <row r="6">
          <cell r="A6" t="str">
            <v>PERSONAL TECNICO AL 14 SEPTIEMBRE  DE 2.000</v>
          </cell>
        </row>
        <row r="8">
          <cell r="A8" t="str">
            <v>CODIGO</v>
          </cell>
        </row>
        <row r="9">
          <cell r="A9">
            <v>1</v>
          </cell>
          <cell r="B9" t="str">
            <v>SUBA</v>
          </cell>
          <cell r="C9" t="str">
            <v>SOPORTE TECNICO</v>
          </cell>
          <cell r="D9" t="str">
            <v>RIGOBERTO VIRVIESCAS</v>
          </cell>
        </row>
        <row r="10">
          <cell r="A10" t="str">
            <v>NOMBRE</v>
          </cell>
          <cell r="C10" t="str">
            <v>CARGO</v>
          </cell>
          <cell r="D10" t="str">
            <v>OBSERVACIONES</v>
          </cell>
        </row>
        <row r="11">
          <cell r="A11" t="str">
            <v>JUAN HELBERT OSPINA</v>
          </cell>
          <cell r="C11" t="str">
            <v>TECNICO DE INSTALACIONES</v>
          </cell>
        </row>
        <row r="12">
          <cell r="A12" t="str">
            <v>JUAN CARLOS OSUNA ROMERO</v>
          </cell>
          <cell r="C12" t="str">
            <v>TECNICO DE INSTALACIONES</v>
          </cell>
        </row>
        <row r="13">
          <cell r="A13" t="str">
            <v>ALEXANDER CALDERON MENDEZ</v>
          </cell>
          <cell r="C13" t="str">
            <v>TECNICO DE MANTENIMIENTO</v>
          </cell>
        </row>
        <row r="14">
          <cell r="A14" t="str">
            <v>FERNANDO REINA RIAÑO</v>
          </cell>
          <cell r="C14" t="str">
            <v>TECNICO DE MANTENIMIENTO</v>
          </cell>
        </row>
        <row r="15">
          <cell r="A15" t="str">
            <v>HERNANDO APONTE</v>
          </cell>
          <cell r="C15" t="str">
            <v>TECNICO DE CORTES</v>
          </cell>
        </row>
        <row r="16">
          <cell r="A16" t="str">
            <v>FREDDY LOPEZ</v>
          </cell>
          <cell r="C16" t="str">
            <v>TECNICO TRABAJOS ESPECIALES</v>
          </cell>
        </row>
        <row r="17">
          <cell r="A17" t="str">
            <v>ALEXANDER CHAPARRO</v>
          </cell>
          <cell r="C17" t="str">
            <v>TECNICO TRABAJOS ESPECIALES</v>
          </cell>
        </row>
        <row r="18">
          <cell r="A18" t="str">
            <v>MIGUEL CABALLERO</v>
          </cell>
          <cell r="C18" t="str">
            <v>TECNICO TRABAJOS ESPECIALES</v>
          </cell>
        </row>
        <row r="19">
          <cell r="A19" t="str">
            <v>JHON MARIO CASTRO LEAL</v>
          </cell>
          <cell r="C19" t="str">
            <v>AUXILIAR DE BODEGA</v>
          </cell>
        </row>
        <row r="20">
          <cell r="A20" t="str">
            <v>CODIGO</v>
          </cell>
          <cell r="C20" t="str">
            <v>COORDINADOR:</v>
          </cell>
        </row>
        <row r="21">
          <cell r="A21">
            <v>2</v>
          </cell>
          <cell r="B21" t="str">
            <v>SUPER-NORTE</v>
          </cell>
          <cell r="C21" t="str">
            <v>SOPORTE TECNICO</v>
          </cell>
          <cell r="D21" t="str">
            <v>VICENTE RUIZ</v>
          </cell>
        </row>
        <row r="22">
          <cell r="A22" t="str">
            <v>NOMBRE</v>
          </cell>
          <cell r="C22" t="str">
            <v>CARGO</v>
          </cell>
          <cell r="D22" t="str">
            <v>OBSERVACIONES</v>
          </cell>
        </row>
        <row r="23">
          <cell r="A23" t="str">
            <v>ROBINSON GARCIA</v>
          </cell>
          <cell r="C23" t="str">
            <v>TECNICO DE INSTALACIONES</v>
          </cell>
        </row>
        <row r="24">
          <cell r="A24" t="str">
            <v>EDGAR MUÑOZ</v>
          </cell>
          <cell r="C24" t="str">
            <v>TECNICO DE INSTALACIONES</v>
          </cell>
        </row>
        <row r="25">
          <cell r="A25" t="str">
            <v>EDGAR DIAZ CIFUENTES</v>
          </cell>
          <cell r="C25" t="str">
            <v>TECNICO DE MANTENIMIENTO</v>
          </cell>
        </row>
        <row r="26">
          <cell r="A26" t="str">
            <v>ARMANDO ARIAS</v>
          </cell>
          <cell r="C26" t="str">
            <v>TECNICO DE MANTENIMIENTO</v>
          </cell>
        </row>
        <row r="27">
          <cell r="A27" t="str">
            <v>JORGE ROJAS MELO</v>
          </cell>
          <cell r="C27" t="str">
            <v>TECNICO DE MANTENIMIENTO</v>
          </cell>
        </row>
        <row r="28">
          <cell r="A28" t="str">
            <v>FERNANDO UMBARILA</v>
          </cell>
          <cell r="C28" t="str">
            <v>TRABAJOS ESPECIALES</v>
          </cell>
        </row>
        <row r="29">
          <cell r="A29" t="str">
            <v>ALVARO W. PINEDA</v>
          </cell>
          <cell r="C29" t="str">
            <v>TRABAJOS ESPECIALES</v>
          </cell>
        </row>
        <row r="30">
          <cell r="A30" t="str">
            <v>JUAN PABLO GUTIERREZ</v>
          </cell>
          <cell r="C30" t="str">
            <v>TECNICO DE CORTES</v>
          </cell>
        </row>
        <row r="31">
          <cell r="A31" t="str">
            <v>WILSON FRANCO</v>
          </cell>
          <cell r="C31" t="str">
            <v>TECNICO DE CORTES</v>
          </cell>
        </row>
        <row r="32">
          <cell r="A32" t="str">
            <v>MIGUEL ANGEL MARTINEZ</v>
          </cell>
          <cell r="C32" t="str">
            <v>TECNICO DE CORTES</v>
          </cell>
        </row>
        <row r="33">
          <cell r="A33" t="str">
            <v>LEONARDO RAMIREZ</v>
          </cell>
          <cell r="C33" t="str">
            <v>AUXILIAR DE BODEGA</v>
          </cell>
        </row>
        <row r="34">
          <cell r="A34" t="str">
            <v>CODIGO</v>
          </cell>
          <cell r="C34" t="str">
            <v>COORDINADOR:</v>
          </cell>
          <cell r="D34" t="str">
            <v>MARY CORENA</v>
          </cell>
        </row>
        <row r="35">
          <cell r="A35">
            <v>3</v>
          </cell>
          <cell r="B35" t="str">
            <v>COT-NORTE</v>
          </cell>
          <cell r="C35" t="str">
            <v>SOPORTE TECNICO</v>
          </cell>
          <cell r="D35" t="str">
            <v>YOBANNY AGUILAR</v>
          </cell>
        </row>
        <row r="36">
          <cell r="C36" t="str">
            <v>SUPERVISOR</v>
          </cell>
          <cell r="D36" t="str">
            <v>ALEJANDRO CHAVEZ</v>
          </cell>
        </row>
        <row r="37">
          <cell r="A37" t="str">
            <v>NOMBRE</v>
          </cell>
          <cell r="C37" t="str">
            <v>CARGO</v>
          </cell>
          <cell r="D37" t="str">
            <v>OBSERVACIONES</v>
          </cell>
        </row>
        <row r="38">
          <cell r="A38" t="str">
            <v>OSCAR PEREZ OCHOA</v>
          </cell>
          <cell r="C38" t="str">
            <v>AUXILIAR DE BODEGA</v>
          </cell>
        </row>
        <row r="39">
          <cell r="A39" t="str">
            <v>SANDRA ORTEGA</v>
          </cell>
          <cell r="C39" t="str">
            <v>PROGRAMADORA</v>
          </cell>
        </row>
        <row r="40">
          <cell r="A40" t="str">
            <v>EFRAIN DIAZ</v>
          </cell>
          <cell r="C40" t="str">
            <v>SUPERVISOR CONTRATISTAS</v>
          </cell>
        </row>
        <row r="41">
          <cell r="A41" t="str">
            <v>ALEXANDER HERRERA</v>
          </cell>
          <cell r="C41" t="str">
            <v>TALLER</v>
          </cell>
        </row>
        <row r="42">
          <cell r="A42" t="str">
            <v>JIMMY CIFUENTES</v>
          </cell>
          <cell r="C42" t="str">
            <v>TECNICO DE ADECUACIONES</v>
          </cell>
        </row>
        <row r="43">
          <cell r="A43" t="str">
            <v>RICARDO REYES</v>
          </cell>
          <cell r="C43" t="str">
            <v>TECNICO DE ADECUACIONES</v>
          </cell>
        </row>
        <row r="44">
          <cell r="A44" t="str">
            <v>MAURICIO PIRAGAUTA</v>
          </cell>
          <cell r="C44" t="str">
            <v>TECNICO DE CORTES</v>
          </cell>
        </row>
        <row r="45">
          <cell r="A45" t="str">
            <v>LUIS ANGEL VASQUEZ</v>
          </cell>
          <cell r="C45" t="str">
            <v>TECNICO DE CORTES E INSTALACIONES</v>
          </cell>
        </row>
        <row r="46">
          <cell r="A46" t="str">
            <v>DANIEL MENESES</v>
          </cell>
          <cell r="C46" t="str">
            <v>TECNICO DE INSTALACIONES</v>
          </cell>
        </row>
        <row r="47">
          <cell r="A47" t="str">
            <v>JUAN JOSE PALOMINO</v>
          </cell>
          <cell r="C47" t="str">
            <v>TECNICO DE MANTENIMIENTO</v>
          </cell>
        </row>
        <row r="48">
          <cell r="A48" t="str">
            <v>FRANCISCO JAVIER DIAZ</v>
          </cell>
          <cell r="C48" t="str">
            <v xml:space="preserve">TECNICO DE MANTENIMIENTO </v>
          </cell>
        </row>
        <row r="49">
          <cell r="A49" t="str">
            <v>VALENTIN ARIZA</v>
          </cell>
          <cell r="C49" t="str">
            <v xml:space="preserve">TECNICO DE MANTENIMIENTO </v>
          </cell>
        </row>
        <row r="50">
          <cell r="A50" t="str">
            <v>NELSON DARIO PINZON</v>
          </cell>
          <cell r="C50" t="str">
            <v>TECNICO DE MANTENMIENTO</v>
          </cell>
        </row>
        <row r="51">
          <cell r="A51" t="str">
            <v>CODIGO</v>
          </cell>
          <cell r="C51" t="str">
            <v>COORDINADOR:</v>
          </cell>
        </row>
        <row r="52">
          <cell r="A52">
            <v>4</v>
          </cell>
          <cell r="B52" t="str">
            <v>CENTRO</v>
          </cell>
          <cell r="C52" t="str">
            <v>SOPORTE TECNICO</v>
          </cell>
          <cell r="D52" t="str">
            <v>LEONARDO CHAVEZ FLOREZ</v>
          </cell>
        </row>
        <row r="53">
          <cell r="A53" t="str">
            <v>NOMBRE</v>
          </cell>
          <cell r="C53" t="str">
            <v>CARGO</v>
          </cell>
          <cell r="D53" t="str">
            <v>OBSERVACIONES</v>
          </cell>
        </row>
        <row r="54">
          <cell r="A54" t="str">
            <v>MITCHEL PARDO</v>
          </cell>
          <cell r="C54" t="str">
            <v>TECNICO DE INSTALACIONES</v>
          </cell>
        </row>
        <row r="55">
          <cell r="A55" t="str">
            <v>HELBERT VELASQUEZ RAMIREZ</v>
          </cell>
          <cell r="C55" t="str">
            <v>TECNICO DE INSTALACIONES</v>
          </cell>
        </row>
        <row r="56">
          <cell r="A56" t="str">
            <v>ARMANDO CABRERA</v>
          </cell>
          <cell r="C56" t="str">
            <v>TECNICO DE INSTALACIONES</v>
          </cell>
        </row>
        <row r="57">
          <cell r="A57" t="str">
            <v>WILSON VIDAL</v>
          </cell>
          <cell r="C57" t="str">
            <v>TECNICO DE INSTALACIONES</v>
          </cell>
        </row>
        <row r="58">
          <cell r="A58" t="str">
            <v>MANUEL ANDRES TORRALBA</v>
          </cell>
          <cell r="C58" t="str">
            <v>TECNICO DE MANTENIMIENTO</v>
          </cell>
        </row>
        <row r="59">
          <cell r="A59" t="str">
            <v>WILSON ESTUPIÑAN QUINTANA</v>
          </cell>
          <cell r="C59" t="str">
            <v>TECNICO DE MANTENIMIENTO</v>
          </cell>
        </row>
        <row r="60">
          <cell r="A60" t="str">
            <v>NELSON CUERVO</v>
          </cell>
          <cell r="C60" t="str">
            <v>TECNICO DE MANTENIMIENTO</v>
          </cell>
        </row>
        <row r="61">
          <cell r="A61" t="str">
            <v>VALENTIN ARIZA</v>
          </cell>
          <cell r="C61" t="str">
            <v xml:space="preserve">TECNICO DE MANTENIMIENTO </v>
          </cell>
        </row>
        <row r="62">
          <cell r="A62" t="str">
            <v>SEGUNDO MOISES MEDINA PIÑEROS</v>
          </cell>
          <cell r="C62" t="str">
            <v>TRABAJOS ESPÉCIALES</v>
          </cell>
        </row>
        <row r="63">
          <cell r="A63" t="str">
            <v>JUAN PABLO ANGEL</v>
          </cell>
          <cell r="C63" t="str">
            <v>TRABAJOS ESPÉCIALES</v>
          </cell>
        </row>
        <row r="64">
          <cell r="A64" t="str">
            <v>JULIO CESAR GARZON</v>
          </cell>
          <cell r="C64" t="str">
            <v>TECNICO DE CORTES</v>
          </cell>
        </row>
        <row r="65">
          <cell r="A65" t="str">
            <v>GIOVANNI DEVIA</v>
          </cell>
          <cell r="C65" t="str">
            <v>TECNICO DE CORTES</v>
          </cell>
        </row>
        <row r="66">
          <cell r="A66" t="str">
            <v>GERMAN VALLEJO</v>
          </cell>
          <cell r="C66" t="str">
            <v>TECNICO DE CORTES</v>
          </cell>
        </row>
        <row r="67">
          <cell r="A67" t="str">
            <v>GERARDO SASTRE</v>
          </cell>
          <cell r="C67" t="str">
            <v>TECNICO DE CORTES</v>
          </cell>
        </row>
        <row r="68">
          <cell r="A68" t="str">
            <v>LUIS LAGO</v>
          </cell>
          <cell r="C68" t="str">
            <v>TECNICO DE RECONEXIONES</v>
          </cell>
        </row>
        <row r="69">
          <cell r="A69" t="str">
            <v>EDUARDO SALINAS</v>
          </cell>
          <cell r="C69" t="str">
            <v xml:space="preserve">AUXILIAR DE BODEGA </v>
          </cell>
        </row>
        <row r="77">
          <cell r="A77" t="str">
            <v>CODIGO</v>
          </cell>
          <cell r="C77" t="str">
            <v>COORDINADOR:</v>
          </cell>
        </row>
        <row r="78">
          <cell r="A78">
            <v>5</v>
          </cell>
          <cell r="B78" t="str">
            <v>COT CENTRO - OCCIDENTE</v>
          </cell>
          <cell r="C78" t="str">
            <v>SOPORTE TECNICO</v>
          </cell>
          <cell r="D78" t="str">
            <v>MAURICIO OROZCO</v>
          </cell>
        </row>
        <row r="79">
          <cell r="A79" t="str">
            <v>NOMBRE</v>
          </cell>
          <cell r="C79" t="str">
            <v>CARGO</v>
          </cell>
          <cell r="D79" t="str">
            <v>OBSERVACIONES</v>
          </cell>
        </row>
        <row r="80">
          <cell r="A80" t="str">
            <v>FRANCISCO JAVIER AMAYA OLAYA</v>
          </cell>
          <cell r="C80" t="str">
            <v>TECNICO DE MANTENIMIENTO</v>
          </cell>
        </row>
        <row r="81">
          <cell r="A81" t="str">
            <v>FILADELFO RINCON MORENO</v>
          </cell>
          <cell r="C81" t="str">
            <v>TECNICO DE MANTENIMIENTO</v>
          </cell>
        </row>
        <row r="82">
          <cell r="A82" t="str">
            <v>JHON ALEXANDER CUELLAR RODRIGUEZ</v>
          </cell>
          <cell r="C82" t="str">
            <v>TECNICO INSTALACIONES</v>
          </cell>
        </row>
        <row r="83">
          <cell r="A83" t="str">
            <v>ALEJANDRO GARCIA</v>
          </cell>
          <cell r="C83" t="str">
            <v>TECNICO INSTALACIONES</v>
          </cell>
        </row>
        <row r="84">
          <cell r="A84" t="str">
            <v>STEVEN NAVARRO</v>
          </cell>
          <cell r="C84" t="str">
            <v>TECNICO DE CORTES</v>
          </cell>
        </row>
        <row r="85">
          <cell r="A85" t="str">
            <v>VICTORINO LOZANO</v>
          </cell>
          <cell r="C85" t="str">
            <v>TECNICO DE CORTES</v>
          </cell>
        </row>
        <row r="86">
          <cell r="A86" t="str">
            <v>OSCAR DARIO ARIAS VALENCIA</v>
          </cell>
          <cell r="C86" t="str">
            <v>TRABAJOS ESPÉCIALES</v>
          </cell>
        </row>
        <row r="87">
          <cell r="A87" t="str">
            <v>WILLIAM ERNESTO POLO HOYOS</v>
          </cell>
          <cell r="C87" t="str">
            <v>AUX. BODEGA</v>
          </cell>
        </row>
        <row r="88">
          <cell r="A88" t="str">
            <v>CODIGO</v>
          </cell>
          <cell r="C88" t="str">
            <v>COORDINADOR:</v>
          </cell>
        </row>
        <row r="89">
          <cell r="A89">
            <v>6</v>
          </cell>
          <cell r="B89" t="str">
            <v>NOR-OCCIDENTE</v>
          </cell>
          <cell r="C89" t="str">
            <v>SOPORTE TECNICO</v>
          </cell>
          <cell r="D89" t="str">
            <v>CRISTOBAL UMBARILA</v>
          </cell>
        </row>
        <row r="90">
          <cell r="A90" t="str">
            <v>NOMBRE</v>
          </cell>
          <cell r="C90" t="str">
            <v>CARGO</v>
          </cell>
          <cell r="D90" t="str">
            <v>OBSERVACIONES</v>
          </cell>
        </row>
        <row r="91">
          <cell r="A91" t="str">
            <v>GONZALO RAMIREZ CARDONA</v>
          </cell>
          <cell r="C91" t="str">
            <v>TECNICO DE INSTALACIONES</v>
          </cell>
        </row>
        <row r="92">
          <cell r="A92" t="str">
            <v>GUILLERMO ACOSTA SANTANA</v>
          </cell>
          <cell r="C92" t="str">
            <v>TECNICO DE INSTALACIONES</v>
          </cell>
        </row>
        <row r="93">
          <cell r="A93" t="str">
            <v>JULIAN MAYORGA</v>
          </cell>
          <cell r="C93" t="str">
            <v>TECNICO DE INSTALACIONES</v>
          </cell>
        </row>
        <row r="94">
          <cell r="A94" t="str">
            <v>CESAR CHISNES</v>
          </cell>
          <cell r="C94" t="str">
            <v>TECNICO DE INSTALACIONES</v>
          </cell>
        </row>
        <row r="95">
          <cell r="A95" t="str">
            <v>CARLOS ANDRES CARDENAS</v>
          </cell>
          <cell r="C95" t="str">
            <v>TECNICO DE INSTALACIONES</v>
          </cell>
        </row>
        <row r="96">
          <cell r="A96" t="str">
            <v>DIEGO PANTANO</v>
          </cell>
          <cell r="C96" t="str">
            <v>TECNICO DE MANTENIMIENTO</v>
          </cell>
        </row>
        <row r="97">
          <cell r="A97" t="str">
            <v>FERNANDO PATIÑO</v>
          </cell>
          <cell r="C97" t="str">
            <v>TECNICO DE MANTENIMIENTO</v>
          </cell>
        </row>
        <row r="98">
          <cell r="A98" t="str">
            <v>RICARDO PINILLA</v>
          </cell>
          <cell r="C98" t="str">
            <v>TECNICO DE CORTES</v>
          </cell>
        </row>
        <row r="99">
          <cell r="A99" t="str">
            <v>DANIEL NEUSA</v>
          </cell>
          <cell r="C99" t="str">
            <v>TECNICO DE CORTES</v>
          </cell>
        </row>
        <row r="100">
          <cell r="A100" t="str">
            <v>WILSON RINCON OME</v>
          </cell>
          <cell r="C100" t="str">
            <v>TRABAJOS ESPECIALES</v>
          </cell>
        </row>
        <row r="101">
          <cell r="A101" t="str">
            <v>PEDRO ANTONIO MONTENEGRO</v>
          </cell>
          <cell r="C101" t="str">
            <v>AUX. BODEGA</v>
          </cell>
        </row>
        <row r="102">
          <cell r="A102" t="str">
            <v>CODIGO</v>
          </cell>
          <cell r="C102" t="str">
            <v>COORDINADOR:</v>
          </cell>
          <cell r="D102" t="str">
            <v>EDILBERTO INFANTE</v>
          </cell>
        </row>
        <row r="103">
          <cell r="A103">
            <v>7</v>
          </cell>
          <cell r="B103" t="str">
            <v>COT SUR</v>
          </cell>
          <cell r="C103" t="str">
            <v>SOPORTE TECNICO</v>
          </cell>
          <cell r="D103" t="str">
            <v>CARLOS MUÑOZ</v>
          </cell>
        </row>
        <row r="104">
          <cell r="A104" t="str">
            <v>NOMBRE</v>
          </cell>
          <cell r="C104" t="str">
            <v>CARGO</v>
          </cell>
          <cell r="D104" t="str">
            <v>OBSERVACIONES</v>
          </cell>
        </row>
        <row r="105">
          <cell r="A105" t="str">
            <v>NESTOR CASTILLO ALARCON</v>
          </cell>
          <cell r="C105" t="str">
            <v>TECNICO DE MANTENIMIENTO</v>
          </cell>
        </row>
        <row r="106">
          <cell r="A106" t="str">
            <v>JAIME CORTES</v>
          </cell>
          <cell r="C106" t="str">
            <v>TECNICO DE MANTENIMIENTO</v>
          </cell>
        </row>
        <row r="107">
          <cell r="A107" t="str">
            <v>HERNANDO GALVIS</v>
          </cell>
          <cell r="C107" t="str">
            <v>TECNICO DE MANTENIMIENTO</v>
          </cell>
        </row>
        <row r="108">
          <cell r="A108" t="str">
            <v>LUIS ALBERTO ALARCON</v>
          </cell>
          <cell r="C108" t="str">
            <v>TECNICO DE MANTENIMIENTO</v>
          </cell>
        </row>
        <row r="109">
          <cell r="A109" t="str">
            <v>ORIEL MENDIVELSO</v>
          </cell>
          <cell r="C109" t="str">
            <v>TECNICO DE MANTENIMIENTO</v>
          </cell>
          <cell r="D109" t="str">
            <v>T.V. MUNDO</v>
          </cell>
        </row>
        <row r="110">
          <cell r="A110" t="str">
            <v>JAIRO OSMA</v>
          </cell>
          <cell r="C110" t="str">
            <v>TECNICO DE RECONEXIONES</v>
          </cell>
        </row>
        <row r="111">
          <cell r="A111" t="str">
            <v>WILSON PEREIRA</v>
          </cell>
          <cell r="C111" t="str">
            <v>TECNICO DE RECONEXIONES</v>
          </cell>
        </row>
        <row r="112">
          <cell r="A112" t="str">
            <v>OMR CAMPOS</v>
          </cell>
          <cell r="C112" t="str">
            <v>TECNICO DE RECONEXIONES</v>
          </cell>
        </row>
        <row r="113">
          <cell r="A113" t="str">
            <v>GUSTAVO ORTIZ</v>
          </cell>
          <cell r="C113" t="str">
            <v>TECNICO DE RECONEXIONES</v>
          </cell>
          <cell r="D113" t="str">
            <v>T.V. MUNDO</v>
          </cell>
        </row>
        <row r="114">
          <cell r="A114" t="str">
            <v>LEONARD RIPOLL</v>
          </cell>
          <cell r="C114" t="str">
            <v>TALLER</v>
          </cell>
        </row>
        <row r="115">
          <cell r="A115" t="str">
            <v>GONZALO GONZALEZ</v>
          </cell>
          <cell r="C115" t="str">
            <v>TECNICO DE CORTES</v>
          </cell>
          <cell r="D115" t="str">
            <v>SANTA MATILDE</v>
          </cell>
        </row>
        <row r="116">
          <cell r="A116" t="str">
            <v>CARLOS ARIZMENDI</v>
          </cell>
          <cell r="C116" t="str">
            <v>TECNICO DE CORTES</v>
          </cell>
          <cell r="D116" t="str">
            <v>SANTA MATILDE</v>
          </cell>
        </row>
        <row r="117">
          <cell r="A117" t="str">
            <v>OSCAR DAZA</v>
          </cell>
          <cell r="C117" t="str">
            <v>TECNICO DE CORTES</v>
          </cell>
          <cell r="D117" t="str">
            <v>SANTA MATILDE</v>
          </cell>
        </row>
        <row r="118">
          <cell r="A118" t="str">
            <v>JAVIER BALCAZAR BLANCO</v>
          </cell>
          <cell r="C118" t="str">
            <v>AUXILIAR DE BODEGA</v>
          </cell>
        </row>
        <row r="119">
          <cell r="A119" t="str">
            <v>CODIGO</v>
          </cell>
          <cell r="C119" t="str">
            <v>COORDINADOR:</v>
          </cell>
        </row>
        <row r="120">
          <cell r="A120">
            <v>8</v>
          </cell>
          <cell r="B120" t="str">
            <v>SUR OCCIDENTE</v>
          </cell>
          <cell r="C120" t="str">
            <v>SOPORTE TECNICO</v>
          </cell>
          <cell r="D120" t="str">
            <v>NAPOLEON JIMENEZ</v>
          </cell>
        </row>
        <row r="121">
          <cell r="A121" t="str">
            <v>NOMBRE</v>
          </cell>
          <cell r="C121" t="str">
            <v>CARGO</v>
          </cell>
          <cell r="D121" t="str">
            <v>OBSERVACIONES</v>
          </cell>
        </row>
        <row r="122">
          <cell r="A122" t="str">
            <v>CARLOS MARTINEZ</v>
          </cell>
          <cell r="C122" t="str">
            <v>TECNICO DE CORTES Y RECONEXIONES</v>
          </cell>
        </row>
        <row r="123">
          <cell r="A123" t="str">
            <v>EDGAR SANTOFIMIO</v>
          </cell>
          <cell r="C123" t="str">
            <v>TECNICO DE CORTES Y RECONEXIONES</v>
          </cell>
          <cell r="D123" t="str">
            <v>TELESANTAFE</v>
          </cell>
        </row>
        <row r="124">
          <cell r="A124" t="str">
            <v>EDWIN LOPEZ</v>
          </cell>
          <cell r="C124" t="str">
            <v>TECNICO DE TRABAJOS ESPECIALES</v>
          </cell>
          <cell r="D124" t="str">
            <v>TELESANTAFE</v>
          </cell>
        </row>
        <row r="125">
          <cell r="A125" t="str">
            <v>EDIXON MARQUEZ</v>
          </cell>
          <cell r="C125" t="str">
            <v>TECNICO DE TRABAJOS ESPECIALES</v>
          </cell>
          <cell r="D125" t="str">
            <v>TELESANTAFE</v>
          </cell>
        </row>
        <row r="126">
          <cell r="A126" t="str">
            <v>HENRY SANCHEZ</v>
          </cell>
          <cell r="C126" t="str">
            <v>TECNICO DE INSTALACIONES</v>
          </cell>
        </row>
        <row r="127">
          <cell r="A127" t="str">
            <v>ALEXANDER AREVALO</v>
          </cell>
          <cell r="C127" t="str">
            <v>TECNICO DE MANTENIMIENTO</v>
          </cell>
        </row>
        <row r="128">
          <cell r="A128" t="str">
            <v>OSCAR NEIRA</v>
          </cell>
          <cell r="C128" t="str">
            <v>TECNICO DE MANTENIMIENTO</v>
          </cell>
        </row>
        <row r="129">
          <cell r="A129" t="str">
            <v>MANUEL ALCIDEZ ZAMBRANO</v>
          </cell>
          <cell r="C129" t="str">
            <v>TECNICO DE MANTENIMIENTO</v>
          </cell>
        </row>
        <row r="130">
          <cell r="A130" t="str">
            <v>OMAR NAVARRO</v>
          </cell>
          <cell r="C130" t="str">
            <v>TECNICO DE MANTENIMIENTO</v>
          </cell>
          <cell r="D130" t="str">
            <v>TELESANTAFE</v>
          </cell>
        </row>
        <row r="131">
          <cell r="A131" t="str">
            <v>WILSON BLANCO</v>
          </cell>
          <cell r="C131" t="str">
            <v>AUXILIAR DE BODEGA</v>
          </cell>
        </row>
        <row r="132">
          <cell r="A132" t="str">
            <v>CODIGO</v>
          </cell>
          <cell r="C132" t="str">
            <v>COORDINADOR:</v>
          </cell>
        </row>
        <row r="133">
          <cell r="A133">
            <v>9</v>
          </cell>
          <cell r="B133" t="str">
            <v>VILLA DEL RIO</v>
          </cell>
          <cell r="C133" t="str">
            <v>SOPORTE TECNICO</v>
          </cell>
          <cell r="D133" t="str">
            <v>FREDY CUELLAR MINU</v>
          </cell>
        </row>
        <row r="134">
          <cell r="A134" t="str">
            <v>NOMBRE</v>
          </cell>
          <cell r="C134" t="str">
            <v>CARGO</v>
          </cell>
          <cell r="D134" t="str">
            <v>OBSERVACIONES</v>
          </cell>
        </row>
        <row r="135">
          <cell r="A135" t="str">
            <v>EDWIN PORRAS AFRICANO</v>
          </cell>
          <cell r="C135" t="str">
            <v>TECNICO DE INSTALACIONES</v>
          </cell>
        </row>
        <row r="136">
          <cell r="A136" t="str">
            <v>MILLER SILVA GARZON</v>
          </cell>
          <cell r="C136" t="str">
            <v>TECNICO DE INSTALACIONES</v>
          </cell>
        </row>
        <row r="137">
          <cell r="A137" t="str">
            <v>DINO VANEGAS JIMENEZ</v>
          </cell>
          <cell r="C137" t="str">
            <v>TECNICO DE INSTALACIONES</v>
          </cell>
        </row>
        <row r="138">
          <cell r="A138" t="str">
            <v>EDGAR TOLEDO</v>
          </cell>
          <cell r="C138" t="str">
            <v>TECNICO AUXILAR</v>
          </cell>
        </row>
        <row r="139">
          <cell r="A139" t="str">
            <v>JHON HAROLD TORRES HERRAN</v>
          </cell>
          <cell r="C139" t="str">
            <v>TECNICO DE MANTENIMIENTO</v>
          </cell>
        </row>
        <row r="140">
          <cell r="A140" t="str">
            <v>CRISTIAN TORRES HERRAN</v>
          </cell>
          <cell r="C140" t="str">
            <v>TECNICO DE MANTENIMIENTO</v>
          </cell>
        </row>
        <row r="141">
          <cell r="A141" t="str">
            <v>CARLOS A. GUTIERREZ PEREZ</v>
          </cell>
          <cell r="C141" t="str">
            <v>TECNICO DE MANTENIMIENTO</v>
          </cell>
        </row>
        <row r="142">
          <cell r="A142" t="str">
            <v xml:space="preserve">EDILBERTO BUITRAGO SIERRA </v>
          </cell>
          <cell r="C142" t="str">
            <v>TECNICO DE MANTENIMIENTO</v>
          </cell>
          <cell r="D142" t="str">
            <v>TELEMADELENA</v>
          </cell>
        </row>
        <row r="143">
          <cell r="A143" t="str">
            <v>JUAN CARLOS GUZMAN VARGAS</v>
          </cell>
          <cell r="C143" t="str">
            <v>TECNICO DE TRABAJOS ESPECIALES</v>
          </cell>
        </row>
        <row r="144">
          <cell r="A144" t="str">
            <v>JAIRO OSMA</v>
          </cell>
          <cell r="C144" t="str">
            <v>TECNICO DE TRABAJOS ESPECIALES</v>
          </cell>
        </row>
        <row r="145">
          <cell r="A145" t="str">
            <v>HECTOR ALDANA</v>
          </cell>
          <cell r="C145" t="str">
            <v>TECNICO DE CORTES</v>
          </cell>
        </row>
        <row r="146">
          <cell r="A146" t="str">
            <v>JHON GARCIA</v>
          </cell>
          <cell r="C146" t="str">
            <v>TECNICO DE CORTES</v>
          </cell>
        </row>
        <row r="147">
          <cell r="A147" t="str">
            <v>ALEXANDER GARZON</v>
          </cell>
          <cell r="C147" t="str">
            <v>TECNICO DE CORTES</v>
          </cell>
        </row>
        <row r="148">
          <cell r="A148" t="str">
            <v>NELSON PAEZ</v>
          </cell>
          <cell r="C148" t="str">
            <v>TECNICO DE CORTES</v>
          </cell>
        </row>
        <row r="149">
          <cell r="A149" t="str">
            <v>HUMBERTO NAVARRETE</v>
          </cell>
          <cell r="C149" t="str">
            <v>TECNICO DE CORTES</v>
          </cell>
        </row>
        <row r="153">
          <cell r="A153" t="str">
            <v>CODIGO</v>
          </cell>
          <cell r="C153" t="str">
            <v>COORDINADOR:</v>
          </cell>
        </row>
        <row r="154">
          <cell r="A154">
            <v>10</v>
          </cell>
          <cell r="B154" t="str">
            <v>COT SUR ORIENTE</v>
          </cell>
          <cell r="C154" t="str">
            <v>SOPORTE TECNICO</v>
          </cell>
          <cell r="D154" t="str">
            <v>JUVENAL ROMERO</v>
          </cell>
        </row>
        <row r="155">
          <cell r="A155" t="str">
            <v>NOMBRE</v>
          </cell>
          <cell r="C155" t="str">
            <v>CARGO</v>
          </cell>
          <cell r="D155" t="str">
            <v>OBSERVACIONES</v>
          </cell>
        </row>
        <row r="156">
          <cell r="A156" t="str">
            <v>JOSE VASQUEZ</v>
          </cell>
          <cell r="C156" t="str">
            <v>TECNICO DE RECONEXIONES</v>
          </cell>
        </row>
        <row r="157">
          <cell r="A157" t="str">
            <v>JAIRO VILLABON</v>
          </cell>
          <cell r="C157" t="str">
            <v>TECNICO DE MANTENIMIENTO</v>
          </cell>
        </row>
        <row r="158">
          <cell r="A158" t="str">
            <v>ARGEMIRO BELTRAN</v>
          </cell>
          <cell r="C158" t="str">
            <v>TECNICO DE MANTENIMIENTO</v>
          </cell>
        </row>
        <row r="159">
          <cell r="A159" t="str">
            <v>HERNANDO ROMERO</v>
          </cell>
          <cell r="C159" t="str">
            <v>TECNICO DE MANTENIMIENTO</v>
          </cell>
        </row>
        <row r="160">
          <cell r="A160" t="str">
            <v>HUGO COLLAZOS</v>
          </cell>
          <cell r="C160" t="str">
            <v>TECNICO DE CORTES</v>
          </cell>
        </row>
        <row r="161">
          <cell r="A161" t="str">
            <v>JAIRO MUÑOZ</v>
          </cell>
          <cell r="C161" t="str">
            <v>TECNICO DE CORTES</v>
          </cell>
        </row>
        <row r="162">
          <cell r="A162" t="str">
            <v>CODIGO</v>
          </cell>
          <cell r="C162" t="str">
            <v>COORDINADOR:</v>
          </cell>
        </row>
        <row r="163">
          <cell r="A163">
            <v>12</v>
          </cell>
          <cell r="B163" t="str">
            <v>BUCARAMANGA</v>
          </cell>
          <cell r="C163" t="str">
            <v>SOPORTE TECNICO</v>
          </cell>
          <cell r="D163" t="str">
            <v>RICARDO VEGA</v>
          </cell>
        </row>
        <row r="164">
          <cell r="A164" t="str">
            <v>NOMBRE</v>
          </cell>
          <cell r="C164" t="str">
            <v>CARGO</v>
          </cell>
          <cell r="D164" t="str">
            <v>OBSERVACIONES</v>
          </cell>
        </row>
        <row r="165">
          <cell r="A165" t="str">
            <v>ZAYDA MILENA MONSALVE</v>
          </cell>
          <cell r="C165" t="str">
            <v>TECNICA DE EMISION (CABECERA)</v>
          </cell>
        </row>
        <row r="166">
          <cell r="A166" t="str">
            <v>OSCAR CABALLERO</v>
          </cell>
          <cell r="C166" t="str">
            <v>TECNICO DE  INSTALACIONES</v>
          </cell>
        </row>
        <row r="167">
          <cell r="A167" t="str">
            <v>JAVIER CONTRERAS</v>
          </cell>
          <cell r="C167" t="str">
            <v>TECNICO DE  INSTALACIONES</v>
          </cell>
        </row>
        <row r="168">
          <cell r="A168" t="str">
            <v>FABIO OCAMPO</v>
          </cell>
          <cell r="C168" t="str">
            <v>TECNICO DE  INSTALACIONES</v>
          </cell>
        </row>
        <row r="169">
          <cell r="A169" t="str">
            <v>OMAR JIMENEZ</v>
          </cell>
          <cell r="C169" t="str">
            <v>TECNICO DE  INSTALACIONES</v>
          </cell>
        </row>
        <row r="170">
          <cell r="A170" t="str">
            <v>PABLO RINCON</v>
          </cell>
          <cell r="C170" t="str">
            <v>TECNICO DE  INSTALACIONES</v>
          </cell>
        </row>
        <row r="171">
          <cell r="A171" t="str">
            <v>EDGAR DUARTE</v>
          </cell>
          <cell r="C171" t="str">
            <v>TECNICO DE  INSTALACIONES</v>
          </cell>
        </row>
        <row r="172">
          <cell r="A172" t="str">
            <v>LUIS EDUARDO VARGAS</v>
          </cell>
          <cell r="C172" t="str">
            <v>TECNICO DE  INSTALACIONES</v>
          </cell>
        </row>
        <row r="173">
          <cell r="A173" t="str">
            <v>ERNESTO VALENCIA</v>
          </cell>
          <cell r="C173" t="str">
            <v>TECNICO DE  INSTALACIONES</v>
          </cell>
        </row>
        <row r="174">
          <cell r="A174" t="str">
            <v>AUGUSTO CARVAJAL</v>
          </cell>
          <cell r="C174" t="str">
            <v>TECNICO DE  INSTALACIONES</v>
          </cell>
        </row>
        <row r="175">
          <cell r="A175" t="str">
            <v>LEONARDO OSORIO</v>
          </cell>
          <cell r="C175" t="str">
            <v>TECNICO DE  INSTALACIONES</v>
          </cell>
        </row>
        <row r="176">
          <cell r="A176" t="str">
            <v>HERNANDO LOPEZ</v>
          </cell>
          <cell r="C176" t="str">
            <v>TECNICO DE  INSTALACIONES</v>
          </cell>
        </row>
        <row r="177">
          <cell r="A177" t="str">
            <v>GUILLERMO VILLAMIZAR</v>
          </cell>
          <cell r="C177" t="str">
            <v>TECNICO DE  INSTALACIONES</v>
          </cell>
        </row>
        <row r="178">
          <cell r="A178" t="str">
            <v>RAUL VEGA</v>
          </cell>
          <cell r="C178" t="str">
            <v>TECNICO DE MANTENIMIENTO</v>
          </cell>
        </row>
        <row r="179">
          <cell r="A179" t="str">
            <v>ALFREDO MANRIQUE</v>
          </cell>
          <cell r="C179" t="str">
            <v>TECNICO DE MANTENIMIENTO</v>
          </cell>
        </row>
        <row r="180">
          <cell r="A180" t="str">
            <v>HECTOR CARREÑO</v>
          </cell>
          <cell r="C180" t="str">
            <v>TECNICO DE MANTENIMIENTO</v>
          </cell>
        </row>
        <row r="181">
          <cell r="A181" t="str">
            <v>LUIS FERNANDO ZUÑIGA</v>
          </cell>
          <cell r="C181" t="str">
            <v>TECNICO DE MANTENIMIENTO</v>
          </cell>
        </row>
        <row r="182">
          <cell r="A182" t="str">
            <v>JOSELITO PRADILLA</v>
          </cell>
          <cell r="C182" t="str">
            <v>TECNICO DE MANTENIMIENTO</v>
          </cell>
        </row>
        <row r="183">
          <cell r="A183" t="str">
            <v>WILSON GUTIERREZ</v>
          </cell>
          <cell r="C183" t="str">
            <v>AUXILIAR DE BODEGA</v>
          </cell>
        </row>
        <row r="184">
          <cell r="A184" t="str">
            <v>CODIGO</v>
          </cell>
          <cell r="C184" t="str">
            <v>COORDINADOR:</v>
          </cell>
          <cell r="D184" t="str">
            <v>JAIME GARCIA</v>
          </cell>
        </row>
        <row r="185">
          <cell r="A185">
            <v>14</v>
          </cell>
          <cell r="B185" t="str">
            <v>CHIQUINQUIRA</v>
          </cell>
          <cell r="C185" t="str">
            <v>SOPORTE TECNICO</v>
          </cell>
          <cell r="D185" t="str">
            <v>JUAN PARRA</v>
          </cell>
        </row>
        <row r="186">
          <cell r="A186" t="str">
            <v>NOMBRE</v>
          </cell>
          <cell r="C186" t="str">
            <v>CARGO</v>
          </cell>
          <cell r="D186" t="str">
            <v>OBSERVACIONES</v>
          </cell>
        </row>
        <row r="187">
          <cell r="A187" t="str">
            <v>MILTON DURAN</v>
          </cell>
          <cell r="C187" t="str">
            <v>TECNICO AUXILIAR</v>
          </cell>
        </row>
        <row r="188">
          <cell r="A188" t="str">
            <v>WILSON MERCHAN</v>
          </cell>
          <cell r="C188" t="str">
            <v>TECNICO AUXILIAR</v>
          </cell>
        </row>
        <row r="189">
          <cell r="A189" t="str">
            <v>ALBERTO HERNANDEZ</v>
          </cell>
          <cell r="C189" t="str">
            <v>TECNICO AUXILIAR</v>
          </cell>
        </row>
        <row r="190">
          <cell r="A190" t="str">
            <v>CODIGO</v>
          </cell>
          <cell r="C190" t="str">
            <v>COORDINADOR:</v>
          </cell>
        </row>
        <row r="191">
          <cell r="A191">
            <v>15</v>
          </cell>
          <cell r="B191" t="str">
            <v>DUITAMA</v>
          </cell>
          <cell r="C191" t="str">
            <v>SOPORTE TECNICO</v>
          </cell>
          <cell r="D191" t="str">
            <v>MAURICIO LOPEZ NAUSAN</v>
          </cell>
        </row>
        <row r="192">
          <cell r="A192" t="str">
            <v>NOMBRE</v>
          </cell>
          <cell r="C192" t="str">
            <v>CARGO</v>
          </cell>
          <cell r="D192" t="str">
            <v>OBSERVACIONES</v>
          </cell>
        </row>
        <row r="193">
          <cell r="A193" t="str">
            <v>NELSON ARIEL PEDRAZA CORREDOR</v>
          </cell>
          <cell r="C193" t="str">
            <v>TECNICO DE INSTALACIONES</v>
          </cell>
        </row>
        <row r="194">
          <cell r="A194" t="str">
            <v>EVANGELISTA PACHECO CABRA</v>
          </cell>
          <cell r="C194" t="str">
            <v>TECNICO DE INSTALACIONES</v>
          </cell>
        </row>
        <row r="195">
          <cell r="A195" t="str">
            <v>NELSON PEDRAZA</v>
          </cell>
          <cell r="C195" t="str">
            <v>TECNICO DE INSTALACIONES</v>
          </cell>
        </row>
        <row r="196">
          <cell r="A196" t="str">
            <v>NELSON HUERTAS</v>
          </cell>
          <cell r="C196" t="str">
            <v>TECNICO DE MANTENIMIENTO</v>
          </cell>
        </row>
        <row r="197">
          <cell r="A197" t="str">
            <v>LUIS MARTINEZ</v>
          </cell>
          <cell r="C197" t="str">
            <v>TECNICO DE MANTENIMIENTO</v>
          </cell>
        </row>
        <row r="198">
          <cell r="A198" t="str">
            <v>LUIS BAYARDO</v>
          </cell>
          <cell r="C198" t="str">
            <v>TECNICO DE MANTENIMIENTO</v>
          </cell>
        </row>
        <row r="199">
          <cell r="A199" t="str">
            <v>VICTOR ABEL RODRIGUEZ RODRIGUEZ</v>
          </cell>
          <cell r="C199" t="str">
            <v>TECNICO DE RECONEXIONES</v>
          </cell>
        </row>
        <row r="200">
          <cell r="A200" t="str">
            <v>PEDRO GONZALEZ ORTIZ</v>
          </cell>
          <cell r="C200" t="str">
            <v>TECNICO DE CORTES</v>
          </cell>
        </row>
        <row r="201">
          <cell r="A201" t="str">
            <v>NELSON ENRIQUE BARRERA MESA</v>
          </cell>
          <cell r="C201" t="str">
            <v>TECNICO DE CORTES</v>
          </cell>
        </row>
        <row r="202">
          <cell r="A202" t="str">
            <v>ALBERTO CEDEÑO</v>
          </cell>
          <cell r="C202" t="str">
            <v>JEFE TECNICOS  DE CORTES</v>
          </cell>
        </row>
        <row r="203">
          <cell r="A203" t="str">
            <v>DAVID SALAS</v>
          </cell>
          <cell r="C203" t="str">
            <v>TECNICO DE INSTALACIONES Y MANTENIMIENTO (PAIPA)</v>
          </cell>
        </row>
        <row r="204">
          <cell r="A204" t="str">
            <v>OSCAR GOMEZ</v>
          </cell>
          <cell r="C204" t="str">
            <v>TECNICO DE INSTALACIONES Y MANTENIMIENTO (STA. ROSA)</v>
          </cell>
        </row>
        <row r="205">
          <cell r="A205" t="str">
            <v xml:space="preserve">OSCAR PEREZ    </v>
          </cell>
          <cell r="C205" t="str">
            <v>TECNICOS DE CABECERA</v>
          </cell>
        </row>
        <row r="206">
          <cell r="A206" t="str">
            <v>SEGUNDO GOYENECHE</v>
          </cell>
          <cell r="C206" t="str">
            <v>TECNICOS DE CABECERA</v>
          </cell>
        </row>
        <row r="207">
          <cell r="A207" t="str">
            <v>CARLOS SISA</v>
          </cell>
          <cell r="C207" t="str">
            <v>TECNICOS DE CABECERA</v>
          </cell>
        </row>
        <row r="208">
          <cell r="A208" t="str">
            <v>CARLOS ESTUPIÑAN</v>
          </cell>
          <cell r="C208" t="str">
            <v>TECNICOS DE CABECERA</v>
          </cell>
        </row>
        <row r="209">
          <cell r="A209" t="str">
            <v>CODIGO</v>
          </cell>
          <cell r="C209" t="str">
            <v>COORDINADOR:</v>
          </cell>
        </row>
        <row r="210">
          <cell r="A210">
            <v>16</v>
          </cell>
          <cell r="B210" t="str">
            <v>FACATATIVA</v>
          </cell>
          <cell r="C210" t="str">
            <v>SOPORTE TECNICO</v>
          </cell>
          <cell r="D210" t="str">
            <v>JUAN DE DIOS SUAREZ</v>
          </cell>
        </row>
        <row r="211">
          <cell r="A211" t="str">
            <v>NOMBRE</v>
          </cell>
          <cell r="C211" t="str">
            <v>CARGO</v>
          </cell>
          <cell r="D211" t="str">
            <v>OBSERVACIONES</v>
          </cell>
        </row>
        <row r="212">
          <cell r="A212" t="str">
            <v>ROMALDO PARDO</v>
          </cell>
          <cell r="C212" t="str">
            <v>TECNICO DE INSTALACIONES Y TRASLADOS</v>
          </cell>
        </row>
        <row r="213">
          <cell r="A213" t="str">
            <v>WILLIAM RODRIGUEZ</v>
          </cell>
          <cell r="C213" t="str">
            <v>TECNICO DE MANTENIMIENTO</v>
          </cell>
        </row>
        <row r="214">
          <cell r="A214" t="str">
            <v>ALVARO MURCIA</v>
          </cell>
          <cell r="C214" t="str">
            <v>TECNICO DE INSTALACIONES Y TRASLADOS</v>
          </cell>
        </row>
        <row r="215">
          <cell r="A215" t="str">
            <v>CODIGO</v>
          </cell>
          <cell r="C215" t="str">
            <v>TEC. INSTALACIONES</v>
          </cell>
        </row>
        <row r="216">
          <cell r="A216">
            <v>17</v>
          </cell>
          <cell r="B216" t="str">
            <v>FRESNO</v>
          </cell>
          <cell r="C216" t="str">
            <v>SOPORTE TECNICO</v>
          </cell>
        </row>
        <row r="217">
          <cell r="A217" t="str">
            <v>NOMBRE</v>
          </cell>
          <cell r="C217" t="str">
            <v>CARGO</v>
          </cell>
          <cell r="D217" t="str">
            <v>OBSERVACIONES</v>
          </cell>
        </row>
        <row r="218">
          <cell r="A218" t="str">
            <v>LUZ STELLA DUQUE</v>
          </cell>
          <cell r="C218" t="str">
            <v>AUXILIAR ADMINISTRATIVA</v>
          </cell>
        </row>
        <row r="219">
          <cell r="A219" t="str">
            <v>ARMANDO PALOMINO</v>
          </cell>
          <cell r="C219" t="str">
            <v>TECNICO AUXILAR</v>
          </cell>
        </row>
        <row r="229">
          <cell r="A229" t="str">
            <v>CODIGO</v>
          </cell>
          <cell r="C229" t="str">
            <v>COORDINADOR:</v>
          </cell>
        </row>
        <row r="230">
          <cell r="A230">
            <v>18</v>
          </cell>
          <cell r="B230" t="str">
            <v>GIRARDOT</v>
          </cell>
          <cell r="C230" t="str">
            <v>SOPORTE TECNICO</v>
          </cell>
          <cell r="D230" t="str">
            <v>LUIS JOSE TEJEDOR</v>
          </cell>
        </row>
        <row r="231">
          <cell r="A231" t="str">
            <v>NOMBRE</v>
          </cell>
          <cell r="C231" t="str">
            <v>CARGO</v>
          </cell>
          <cell r="D231" t="str">
            <v>OBSERVACIONES</v>
          </cell>
        </row>
        <row r="232">
          <cell r="A232" t="str">
            <v>LUIS VALDES</v>
          </cell>
          <cell r="C232" t="str">
            <v>TECNICO DE INSTALACIONES</v>
          </cell>
        </row>
        <row r="233">
          <cell r="A233" t="str">
            <v>JESUS ANGARITA</v>
          </cell>
          <cell r="C233" t="str">
            <v>TECNICO DE INSTALACIONES</v>
          </cell>
        </row>
        <row r="234">
          <cell r="A234" t="str">
            <v>EDWIN GRIMALDO</v>
          </cell>
          <cell r="C234" t="str">
            <v>TECNICO DE MANTENIMIENTO</v>
          </cell>
        </row>
        <row r="235">
          <cell r="A235" t="str">
            <v>MIILER RAMITREZ</v>
          </cell>
          <cell r="C235" t="str">
            <v>TECNICO DE MANTENIMIENTO - CORTES - INSTALACIONES</v>
          </cell>
        </row>
        <row r="236">
          <cell r="A236" t="str">
            <v>ADOLFO GARNICA</v>
          </cell>
          <cell r="C236" t="str">
            <v>TECNICO DE CORTES</v>
          </cell>
        </row>
        <row r="237">
          <cell r="A237" t="str">
            <v>OMAR CASTILLO</v>
          </cell>
          <cell r="C237" t="str">
            <v>TECNICO DE MANTENIMIENTO</v>
          </cell>
          <cell r="D237" t="str">
            <v>VACACIONES</v>
          </cell>
        </row>
        <row r="238">
          <cell r="A238" t="str">
            <v>JAIRO HUERTAS</v>
          </cell>
          <cell r="C238" t="str">
            <v>TECNICO DE MANTENIMIENTO</v>
          </cell>
        </row>
        <row r="239">
          <cell r="A239" t="str">
            <v>GIOVANI FONSECA</v>
          </cell>
          <cell r="C239" t="str">
            <v>TECNICO DE CORTES</v>
          </cell>
        </row>
        <row r="240">
          <cell r="A240" t="str">
            <v>OSCAR PARRA</v>
          </cell>
          <cell r="C240" t="str">
            <v>TECNICO DE CABECERA</v>
          </cell>
        </row>
        <row r="241">
          <cell r="A241" t="str">
            <v>CODIGO</v>
          </cell>
          <cell r="C241" t="str">
            <v>COORDINADOR:</v>
          </cell>
        </row>
        <row r="242">
          <cell r="A242">
            <v>19</v>
          </cell>
          <cell r="B242" t="str">
            <v>HONDA</v>
          </cell>
          <cell r="C242" t="str">
            <v>SOPORTE TECNICO</v>
          </cell>
        </row>
        <row r="243">
          <cell r="A243" t="str">
            <v>NOMBRE</v>
          </cell>
          <cell r="C243" t="str">
            <v>CARGO</v>
          </cell>
          <cell r="D243" t="str">
            <v>OBSERVACIONES</v>
          </cell>
        </row>
        <row r="244">
          <cell r="A244" t="str">
            <v>DIEGO ANDRES RUBIO</v>
          </cell>
          <cell r="C244" t="str">
            <v>TECNICO DE MANTENIMIENTO</v>
          </cell>
        </row>
        <row r="245">
          <cell r="A245" t="str">
            <v>CARLOS ALBERTO HERRERA</v>
          </cell>
          <cell r="C245" t="str">
            <v>TECNICO DE INSTALACIONES Y CABECERA</v>
          </cell>
        </row>
        <row r="246">
          <cell r="A246" t="str">
            <v>LUIS HERNANDO ZAMBRANO</v>
          </cell>
          <cell r="C246" t="str">
            <v>TECNICO DE CORTES Y RECONEXIONES</v>
          </cell>
        </row>
        <row r="247">
          <cell r="A247" t="str">
            <v>CODIGO</v>
          </cell>
          <cell r="C247" t="str">
            <v>COORDINADOR:</v>
          </cell>
        </row>
        <row r="248">
          <cell r="A248">
            <v>21</v>
          </cell>
          <cell r="B248" t="str">
            <v>LIBANO</v>
          </cell>
          <cell r="C248" t="str">
            <v>SOPORTE TECNICO</v>
          </cell>
        </row>
        <row r="249">
          <cell r="A249" t="str">
            <v>NOMBRE</v>
          </cell>
          <cell r="C249" t="str">
            <v>CARGO</v>
          </cell>
          <cell r="D249" t="str">
            <v>OBSERVACIONES</v>
          </cell>
        </row>
        <row r="250">
          <cell r="A250" t="str">
            <v>ELBERT GUZMAN MORENO</v>
          </cell>
          <cell r="C250" t="str">
            <v xml:space="preserve">TECNICO </v>
          </cell>
        </row>
        <row r="251">
          <cell r="A251" t="str">
            <v>ALDEMAR RODRIGUEZ HERNANDEZ</v>
          </cell>
          <cell r="C251" t="str">
            <v>AUXILIAR TECNICO</v>
          </cell>
        </row>
        <row r="252">
          <cell r="A252" t="str">
            <v>CODIGO</v>
          </cell>
          <cell r="C252" t="str">
            <v>COORDINADOR:</v>
          </cell>
        </row>
        <row r="253">
          <cell r="A253">
            <v>22</v>
          </cell>
          <cell r="B253" t="str">
            <v>MARIQUITA</v>
          </cell>
          <cell r="C253" t="str">
            <v>SOPORTE TECNICO</v>
          </cell>
        </row>
        <row r="254">
          <cell r="A254" t="str">
            <v>NOMBRE</v>
          </cell>
          <cell r="C254" t="str">
            <v>CARGO</v>
          </cell>
          <cell r="D254" t="str">
            <v>OBSERVACIONES</v>
          </cell>
        </row>
        <row r="255">
          <cell r="A255" t="str">
            <v>LUZ STELLA PEREZ</v>
          </cell>
          <cell r="C255" t="str">
            <v>AUXILIAR ADMINISTRATIVA</v>
          </cell>
        </row>
        <row r="256">
          <cell r="A256" t="str">
            <v>EDGAR ORMINSO OROZCO RAMIREZ</v>
          </cell>
          <cell r="C256" t="str">
            <v xml:space="preserve">TECNICO </v>
          </cell>
        </row>
        <row r="257">
          <cell r="A257" t="str">
            <v>RAUL GONZALEZ DIAS</v>
          </cell>
          <cell r="C257" t="str">
            <v>AUXILIAR TECNICO</v>
          </cell>
        </row>
        <row r="258">
          <cell r="A258" t="str">
            <v>CODIGO</v>
          </cell>
          <cell r="C258" t="str">
            <v>COORDINADOR:</v>
          </cell>
        </row>
        <row r="259">
          <cell r="A259">
            <v>23</v>
          </cell>
          <cell r="B259" t="str">
            <v>SOGAMOSO</v>
          </cell>
          <cell r="C259" t="str">
            <v>SOPORTE TECNICO</v>
          </cell>
          <cell r="D259" t="str">
            <v>HENRY ALONSO</v>
          </cell>
        </row>
        <row r="260">
          <cell r="A260" t="str">
            <v>NOMBRE</v>
          </cell>
          <cell r="C260" t="str">
            <v>CARGO</v>
          </cell>
          <cell r="D260" t="str">
            <v>OBSERVACIONES</v>
          </cell>
        </row>
        <row r="261">
          <cell r="A261" t="str">
            <v>LUCIANO CARDOZO</v>
          </cell>
          <cell r="C261" t="str">
            <v>TECNICO DE CORTES</v>
          </cell>
        </row>
        <row r="262">
          <cell r="A262" t="str">
            <v>JORGE PAREDES</v>
          </cell>
          <cell r="C262" t="str">
            <v>TECNICO DE CORTES</v>
          </cell>
        </row>
        <row r="263">
          <cell r="A263" t="str">
            <v>HERNANDO CHAPARRO</v>
          </cell>
          <cell r="C263" t="str">
            <v>TECNICO DE CORTES</v>
          </cell>
        </row>
        <row r="264">
          <cell r="A264" t="str">
            <v>EFREN PAREDES</v>
          </cell>
          <cell r="C264" t="str">
            <v>TECNICO DE CORTES</v>
          </cell>
        </row>
        <row r="265">
          <cell r="A265" t="str">
            <v>MARCOS RONDEROS</v>
          </cell>
          <cell r="C265" t="str">
            <v>TECNICO DE INSTALACIONES</v>
          </cell>
        </row>
        <row r="266">
          <cell r="A266" t="str">
            <v>JUAN PATIÑO</v>
          </cell>
          <cell r="C266" t="str">
            <v>TECNICO DE MANTENIMIENTO 1</v>
          </cell>
        </row>
        <row r="267">
          <cell r="A267" t="str">
            <v>HENRY PERILLA</v>
          </cell>
          <cell r="C267" t="str">
            <v>TECNICO DE MANTENIMIENTO 2</v>
          </cell>
        </row>
        <row r="268">
          <cell r="A268" t="str">
            <v>ALEXABDER PARRA</v>
          </cell>
          <cell r="C268" t="str">
            <v>TECNICO DE MANTENIMIENTO 2</v>
          </cell>
        </row>
        <row r="269">
          <cell r="A269" t="str">
            <v>LUIS CARDOZO</v>
          </cell>
          <cell r="C269" t="str">
            <v>TECNICO DE MANTENIMIENTO 2</v>
          </cell>
        </row>
        <row r="270">
          <cell r="A270" t="str">
            <v>MARIO AMARIS</v>
          </cell>
          <cell r="C270" t="str">
            <v>TECNICOS DE CABECERA</v>
          </cell>
        </row>
        <row r="271">
          <cell r="A271" t="str">
            <v>HENRY DIAZ</v>
          </cell>
          <cell r="C271" t="str">
            <v>TECNICOS DE CABECERA</v>
          </cell>
        </row>
        <row r="272">
          <cell r="A272" t="str">
            <v>JUAN CARLOS BASTO</v>
          </cell>
          <cell r="C272" t="str">
            <v>TECNICOS DE CABECERA</v>
          </cell>
        </row>
        <row r="273">
          <cell r="A273" t="str">
            <v>CODIGO</v>
          </cell>
          <cell r="C273" t="str">
            <v>COORDINADOR:</v>
          </cell>
        </row>
        <row r="274">
          <cell r="A274">
            <v>24</v>
          </cell>
          <cell r="B274" t="str">
            <v>TUNJA</v>
          </cell>
          <cell r="C274" t="str">
            <v>SOPORTE TECNICO</v>
          </cell>
          <cell r="D274" t="str">
            <v>JAIME ROA NIÑO</v>
          </cell>
        </row>
        <row r="275">
          <cell r="A275" t="str">
            <v>NOMBRE</v>
          </cell>
          <cell r="C275" t="str">
            <v>CARGO</v>
          </cell>
          <cell r="D275" t="str">
            <v>OBSERVACIONES</v>
          </cell>
        </row>
        <row r="276">
          <cell r="A276" t="str">
            <v>ANDRES IBAÑEZ</v>
          </cell>
          <cell r="C276" t="str">
            <v>TECNICO INSTALACIONES</v>
          </cell>
        </row>
        <row r="277">
          <cell r="A277" t="str">
            <v>JOSE IGNACIO MUNEVAR</v>
          </cell>
          <cell r="C277" t="str">
            <v>TECNICO DE CORTES</v>
          </cell>
        </row>
        <row r="278">
          <cell r="A278" t="str">
            <v>GERMAN AVILA</v>
          </cell>
          <cell r="C278" t="str">
            <v>TECNICO DE CORTES</v>
          </cell>
        </row>
        <row r="279">
          <cell r="A279" t="str">
            <v>MIGEL PACHECO</v>
          </cell>
          <cell r="C279" t="str">
            <v>TECNICO DE MANTENIMIENTO</v>
          </cell>
        </row>
        <row r="280">
          <cell r="A280" t="str">
            <v>GALO ROA NIÑO</v>
          </cell>
          <cell r="C280" t="str">
            <v>TECNICO MANTENIMIENTOS</v>
          </cell>
        </row>
        <row r="281">
          <cell r="A281" t="str">
            <v>JOSE ORLANDO ALFONSO</v>
          </cell>
          <cell r="C281" t="str">
            <v>TECNICO MANTENIMIENTOS</v>
          </cell>
        </row>
        <row r="282">
          <cell r="A282" t="str">
            <v>FERNEY TOCARRUNCHO</v>
          </cell>
          <cell r="C282" t="str">
            <v>TECNICO DE CABECERA</v>
          </cell>
        </row>
        <row r="283">
          <cell r="A283" t="str">
            <v>MARIO SANDOVAL</v>
          </cell>
          <cell r="C283" t="str">
            <v>TECNICO DE CABECERA</v>
          </cell>
        </row>
        <row r="284">
          <cell r="A284" t="str">
            <v>GONZALO CHAPARRO</v>
          </cell>
          <cell r="C284" t="str">
            <v>TECNICO DE CABECERA</v>
          </cell>
        </row>
        <row r="285">
          <cell r="A285" t="str">
            <v>CODIGO</v>
          </cell>
          <cell r="C285" t="str">
            <v>COORDINADOR:</v>
          </cell>
        </row>
        <row r="286">
          <cell r="A286">
            <v>25</v>
          </cell>
          <cell r="B286" t="str">
            <v>UBATE</v>
          </cell>
          <cell r="C286" t="str">
            <v>SOPORTE TECNICO</v>
          </cell>
        </row>
        <row r="287">
          <cell r="A287" t="str">
            <v>NOMBRE</v>
          </cell>
          <cell r="C287" t="str">
            <v>CARGO</v>
          </cell>
          <cell r="D287" t="str">
            <v>OBSERVACIONES</v>
          </cell>
        </row>
        <row r="288">
          <cell r="A288" t="str">
            <v>JUAN MOLINA</v>
          </cell>
          <cell r="C288" t="str">
            <v>TECNICO AUXILIAR</v>
          </cell>
        </row>
        <row r="289">
          <cell r="A289" t="str">
            <v>JAVIER ENRIQUE ARAOZ</v>
          </cell>
          <cell r="C289" t="str">
            <v>TECNICO DE INSTALACIONES Y MANTENIMIENTOS</v>
          </cell>
        </row>
        <row r="305">
          <cell r="A305" t="str">
            <v>CODIGO</v>
          </cell>
          <cell r="C305" t="str">
            <v>COORDINADOR:</v>
          </cell>
          <cell r="D305" t="str">
            <v>CESAR ARANGUREN</v>
          </cell>
        </row>
        <row r="306">
          <cell r="A306">
            <v>26</v>
          </cell>
          <cell r="B306" t="str">
            <v>VILLAVICENCIO</v>
          </cell>
          <cell r="C306" t="str">
            <v>SOPORTE TECNICO</v>
          </cell>
          <cell r="D306" t="str">
            <v>WILLIAM SILVA DUARTE</v>
          </cell>
        </row>
        <row r="307">
          <cell r="A307" t="str">
            <v>NOMBRE</v>
          </cell>
          <cell r="C307" t="str">
            <v>CARGO</v>
          </cell>
          <cell r="D307" t="str">
            <v>OBSERVACIONES</v>
          </cell>
        </row>
        <row r="308">
          <cell r="A308" t="str">
            <v>ORLANDO GONZALEZ</v>
          </cell>
          <cell r="C308" t="str">
            <v>TECNICO DE  INSTALACIONES</v>
          </cell>
        </row>
        <row r="309">
          <cell r="A309" t="str">
            <v>JUAN CARLOS MANJARRES</v>
          </cell>
          <cell r="C309" t="str">
            <v>TECNICO DE  INSTALACIONES</v>
          </cell>
        </row>
        <row r="310">
          <cell r="A310" t="str">
            <v>JORGE VILLAMIL</v>
          </cell>
          <cell r="C310" t="str">
            <v>TECNICO DE  INSTALACIONES</v>
          </cell>
        </row>
        <row r="311">
          <cell r="A311" t="str">
            <v>HERMAN CASTRO</v>
          </cell>
          <cell r="C311" t="str">
            <v>TECNICO DE  INSTALACIONES</v>
          </cell>
        </row>
        <row r="312">
          <cell r="A312" t="str">
            <v>EDICSON PEDROZA</v>
          </cell>
          <cell r="C312" t="str">
            <v>RECONEXIONES Y RETIROS</v>
          </cell>
        </row>
        <row r="313">
          <cell r="A313" t="str">
            <v>WILMAR SASTRE</v>
          </cell>
          <cell r="C313" t="str">
            <v>TECNICO DE CORTES</v>
          </cell>
        </row>
        <row r="314">
          <cell r="A314" t="str">
            <v>ARIEL BARRERA</v>
          </cell>
          <cell r="C314" t="str">
            <v>TECNICO DE CORTES</v>
          </cell>
        </row>
        <row r="315">
          <cell r="A315" t="str">
            <v>JAIRO VARGAS</v>
          </cell>
          <cell r="C315" t="str">
            <v>TECNICO DE CORTES</v>
          </cell>
        </row>
        <row r="316">
          <cell r="A316" t="str">
            <v>GERSON RAMIREZ</v>
          </cell>
          <cell r="C316" t="str">
            <v>TRABAJOS ESPECIALES</v>
          </cell>
        </row>
        <row r="317">
          <cell r="A317" t="str">
            <v>SAUDITO NOVOA LADINO</v>
          </cell>
          <cell r="C317" t="str">
            <v>TECNICO MANTENIMIENTO</v>
          </cell>
        </row>
        <row r="318">
          <cell r="A318" t="str">
            <v>JUAN CARLOS QUEVEDO</v>
          </cell>
          <cell r="C318" t="str">
            <v>TECNICO MANTENIMIENTO</v>
          </cell>
        </row>
        <row r="319">
          <cell r="A319" t="str">
            <v>JOVAN ALBARRACIN</v>
          </cell>
          <cell r="C319" t="str">
            <v>TECNICO MANTENIMIENTO</v>
          </cell>
        </row>
        <row r="320">
          <cell r="A320" t="str">
            <v>JAIME NOVOA</v>
          </cell>
          <cell r="C320" t="str">
            <v>AUXILIAR DE BODEGA</v>
          </cell>
        </row>
        <row r="321">
          <cell r="A321" t="str">
            <v>CAMEN ESTUPIÑAN</v>
          </cell>
          <cell r="C321" t="str">
            <v>PROGRAMADORA</v>
          </cell>
        </row>
        <row r="322">
          <cell r="A322" t="str">
            <v>CODIGO</v>
          </cell>
          <cell r="C322" t="str">
            <v>COORDINADOR:</v>
          </cell>
        </row>
        <row r="323">
          <cell r="A323">
            <v>27</v>
          </cell>
          <cell r="B323" t="str">
            <v>ZIPAQUIRA</v>
          </cell>
          <cell r="C323" t="str">
            <v>SOPORTE TECNICO</v>
          </cell>
          <cell r="D323" t="str">
            <v>LUIS EDUARDO CUELLAR</v>
          </cell>
        </row>
        <row r="324">
          <cell r="A324" t="str">
            <v>NOMBRE</v>
          </cell>
          <cell r="C324" t="str">
            <v>CARGO</v>
          </cell>
          <cell r="D324" t="str">
            <v>OBSERVACIONES</v>
          </cell>
        </row>
        <row r="325">
          <cell r="A325" t="str">
            <v>JHON ANGULO</v>
          </cell>
          <cell r="C325" t="str">
            <v xml:space="preserve">MANTENIMIENTO - INSTALACIONES </v>
          </cell>
        </row>
        <row r="326">
          <cell r="A326" t="str">
            <v>YAMID OTALORA</v>
          </cell>
          <cell r="C326" t="str">
            <v>AUDITORIA ZONA (ZIPAQUIRA - FACATATIVA \UBATE)</v>
          </cell>
        </row>
        <row r="327">
          <cell r="A327" t="str">
            <v>WILLIAM MAHECHA</v>
          </cell>
          <cell r="C327" t="str">
            <v>BODEGA - CABECERA \AUDITORIA</v>
          </cell>
        </row>
        <row r="328">
          <cell r="A328" t="str">
            <v>LUIS CUELLAR</v>
          </cell>
          <cell r="C328" t="str">
            <v>MANTENIMIENTO - INSTALACIONES - CORTES</v>
          </cell>
        </row>
        <row r="329">
          <cell r="A329" t="str">
            <v>CODIGO</v>
          </cell>
          <cell r="C329" t="str">
            <v>COORDINADOR:</v>
          </cell>
        </row>
        <row r="330">
          <cell r="A330">
            <v>28</v>
          </cell>
          <cell r="B330" t="str">
            <v>NEIVA</v>
          </cell>
          <cell r="C330" t="str">
            <v>SOPORTE TECNICO</v>
          </cell>
          <cell r="D330" t="str">
            <v>JORGE CANO</v>
          </cell>
        </row>
        <row r="331">
          <cell r="A331" t="str">
            <v>NOMBRE</v>
          </cell>
          <cell r="C331" t="str">
            <v>CARGO</v>
          </cell>
          <cell r="D331" t="str">
            <v>OBSERVACIONES</v>
          </cell>
        </row>
        <row r="332">
          <cell r="A332" t="str">
            <v>FERNEY MORA</v>
          </cell>
          <cell r="C332" t="str">
            <v>TECNICO DE  INSTALACION - RECONEXION - TRASLADO</v>
          </cell>
        </row>
        <row r="333">
          <cell r="A333" t="str">
            <v>CARLOS CHICUE</v>
          </cell>
          <cell r="C333" t="str">
            <v>TECNICO DE  INSTALACION - DESCONEXION - TRASLADO</v>
          </cell>
        </row>
        <row r="334">
          <cell r="A334" t="str">
            <v>LEONARDO RIVERA</v>
          </cell>
          <cell r="C334" t="str">
            <v>TECNICO DE  INSTALACION - RECONEXION - TRASLADO</v>
          </cell>
        </row>
        <row r="335">
          <cell r="A335" t="str">
            <v>HELMER DELGADO</v>
          </cell>
          <cell r="C335" t="str">
            <v>TECNICO DE  INSTALACION - DESCONEXION - TRASLADO</v>
          </cell>
        </row>
        <row r="336">
          <cell r="A336" t="str">
            <v>ELBERT GASCA</v>
          </cell>
          <cell r="C336" t="str">
            <v>TECNICO DE MANTENIMIENTO</v>
          </cell>
        </row>
        <row r="337">
          <cell r="A337" t="str">
            <v>MARLIO PALOMINO</v>
          </cell>
          <cell r="C337" t="str">
            <v>TECNICO DE MANTENIMIENTO</v>
          </cell>
        </row>
        <row r="340">
          <cell r="A340" t="str">
            <v>ELABORO:</v>
          </cell>
          <cell r="B340" t="str">
            <v>JUAN CARLOS MEJIA B.</v>
          </cell>
        </row>
        <row r="341">
          <cell r="B341" t="str">
            <v xml:space="preserve">CONTROL DE GESTION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tización XV"/>
      <sheetName val="RESUMEN EJECUTIVO"/>
      <sheetName val="CLIENTE Y ALCANCE"/>
      <sheetName val="CAPITAL TRABAJO"/>
      <sheetName val="TASAS DE INTERÉS"/>
      <sheetName val="BanRep DTF"/>
      <sheetName val="RRHH "/>
      <sheetName val="LOG"/>
      <sheetName val="CALCULO COSTOS"/>
      <sheetName val="SST-SG"/>
      <sheetName val="DISP FINAL RESIDUOS"/>
      <sheetName val="PROVEEDORES"/>
      <sheetName val="COT  CLIENTE"/>
      <sheetName val="costos XV 7gen"/>
      <sheetName val="Flujo de c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9">
          <cell r="T39">
            <v>15307017.733333334</v>
          </cell>
        </row>
      </sheetData>
      <sheetData sheetId="7" refreshError="1"/>
      <sheetData sheetId="8">
        <row r="3">
          <cell r="H3">
            <v>3800</v>
          </cell>
        </row>
        <row r="8">
          <cell r="G8">
            <v>200</v>
          </cell>
        </row>
        <row r="9">
          <cell r="G9">
            <v>10</v>
          </cell>
        </row>
      </sheetData>
      <sheetData sheetId="9" refreshError="1"/>
      <sheetData sheetId="10" refreshError="1"/>
      <sheetData sheetId="11">
        <row r="3">
          <cell r="B3" t="str">
            <v>Proveedor</v>
          </cell>
        </row>
        <row r="4">
          <cell r="B4" t="str">
            <v>AGE TECHNOLOGY</v>
          </cell>
        </row>
        <row r="5">
          <cell r="B5" t="str">
            <v>Alibaba</v>
          </cell>
        </row>
        <row r="6">
          <cell r="B6" t="str">
            <v>ANIXTER COLOMBIA</v>
          </cell>
        </row>
        <row r="7">
          <cell r="B7" t="str">
            <v>ANIXTER INC</v>
          </cell>
        </row>
        <row r="8">
          <cell r="B8" t="str">
            <v>ANYVISION</v>
          </cell>
        </row>
        <row r="9">
          <cell r="B9" t="str">
            <v>AVANTEC</v>
          </cell>
        </row>
        <row r="10">
          <cell r="B10" t="str">
            <v>AVIGILON</v>
          </cell>
        </row>
        <row r="11">
          <cell r="B11" t="str">
            <v>AXIS</v>
          </cell>
        </row>
        <row r="12">
          <cell r="B12" t="str">
            <v>Bismark modem</v>
          </cell>
        </row>
        <row r="13">
          <cell r="B13" t="str">
            <v>Bismark conectividad</v>
          </cell>
        </row>
        <row r="14">
          <cell r="B14" t="str">
            <v>BOSCH</v>
          </cell>
        </row>
        <row r="15">
          <cell r="B15" t="str">
            <v>CARLIFT</v>
          </cell>
        </row>
        <row r="16">
          <cell r="B16" t="str">
            <v>CDP</v>
          </cell>
        </row>
        <row r="17">
          <cell r="B17" t="str">
            <v>COMSTOR</v>
          </cell>
        </row>
        <row r="18">
          <cell r="B18" t="str">
            <v>DAHUA</v>
          </cell>
        </row>
        <row r="19">
          <cell r="B19" t="str">
            <v>DVORAK INSTRMENTS</v>
          </cell>
        </row>
        <row r="20">
          <cell r="B20" t="str">
            <v>Dyminel</v>
          </cell>
        </row>
        <row r="21">
          <cell r="B21" t="str">
            <v>EDWIN SANCHEZ</v>
          </cell>
        </row>
        <row r="22">
          <cell r="B22" t="str">
            <v>FACOMALLAS</v>
          </cell>
        </row>
        <row r="23">
          <cell r="B23" t="str">
            <v>FRISSON</v>
          </cell>
        </row>
        <row r="24">
          <cell r="B24" t="str">
            <v>GENETEC</v>
          </cell>
        </row>
        <row r="25">
          <cell r="B25" t="str">
            <v>GVS</v>
          </cell>
        </row>
        <row r="26">
          <cell r="B26" t="str">
            <v>HANWHA</v>
          </cell>
        </row>
        <row r="27">
          <cell r="B27" t="str">
            <v>HC COMUNICACIONES</v>
          </cell>
        </row>
        <row r="28">
          <cell r="B28" t="str">
            <v>HIKVISION</v>
          </cell>
        </row>
        <row r="29">
          <cell r="B29" t="str">
            <v>https://uniq.software</v>
          </cell>
        </row>
        <row r="30">
          <cell r="B30" t="str">
            <v>INDIGO</v>
          </cell>
        </row>
        <row r="31">
          <cell r="B31" t="str">
            <v>INDIGOVISION</v>
          </cell>
        </row>
        <row r="32">
          <cell r="B32" t="str">
            <v>INGRAM MICRO</v>
          </cell>
        </row>
        <row r="33">
          <cell r="B33" t="str">
            <v>ISEC</v>
          </cell>
        </row>
        <row r="34">
          <cell r="B34" t="str">
            <v>ISS</v>
          </cell>
        </row>
        <row r="35">
          <cell r="B35" t="str">
            <v>ISTC ANDINA</v>
          </cell>
        </row>
        <row r="36">
          <cell r="B36" t="str">
            <v>ISTC CORP</v>
          </cell>
        </row>
        <row r="37">
          <cell r="B37" t="str">
            <v>IZC MAYORISTA</v>
          </cell>
        </row>
        <row r="38">
          <cell r="B38" t="str">
            <v>LINCE</v>
          </cell>
        </row>
        <row r="39">
          <cell r="B39" t="str">
            <v>MANUEL LADINO</v>
          </cell>
        </row>
        <row r="40">
          <cell r="B40" t="str">
            <v>MARCH</v>
          </cell>
        </row>
        <row r="41">
          <cell r="B41" t="str">
            <v>MEGASOL</v>
          </cell>
        </row>
        <row r="42">
          <cell r="B42" t="str">
            <v>MELEXA</v>
          </cell>
        </row>
        <row r="43">
          <cell r="B43" t="str">
            <v>MEM LTDA</v>
          </cell>
        </row>
        <row r="44">
          <cell r="B44" t="str">
            <v>MPS</v>
          </cell>
        </row>
        <row r="45">
          <cell r="B45" t="str">
            <v>Mr PC</v>
          </cell>
        </row>
        <row r="46">
          <cell r="B46" t="str">
            <v>MS Computer</v>
          </cell>
        </row>
        <row r="47">
          <cell r="B47" t="str">
            <v>MULTIREDES</v>
          </cell>
        </row>
        <row r="48">
          <cell r="B48" t="str">
            <v>NICOMAR</v>
          </cell>
        </row>
        <row r="49">
          <cell r="B49" t="str">
            <v>RADWIN</v>
          </cell>
        </row>
        <row r="50">
          <cell r="B50" t="str">
            <v>RAYCO</v>
          </cell>
        </row>
        <row r="51">
          <cell r="B51" t="str">
            <v>RBH</v>
          </cell>
        </row>
        <row r="52">
          <cell r="B52" t="str">
            <v>REDLINE</v>
          </cell>
        </row>
        <row r="53">
          <cell r="B53" t="str">
            <v>SAC SEGURIDAD</v>
          </cell>
        </row>
        <row r="54">
          <cell r="B54" t="str">
            <v>SAUTECH</v>
          </cell>
        </row>
        <row r="55">
          <cell r="B55" t="str">
            <v>SCANSOURCE</v>
          </cell>
        </row>
        <row r="56">
          <cell r="B56" t="str">
            <v>SED INTERNATIONAL</v>
          </cell>
        </row>
        <row r="57">
          <cell r="B57" t="str">
            <v>SENSAR COLOMBIA</v>
          </cell>
        </row>
        <row r="58">
          <cell r="B58" t="str">
            <v>SMA</v>
          </cell>
        </row>
        <row r="59">
          <cell r="B59" t="str">
            <v>SOLDEXEL</v>
          </cell>
        </row>
        <row r="60">
          <cell r="B60" t="str">
            <v>Syscom</v>
          </cell>
        </row>
        <row r="61">
          <cell r="B61" t="str">
            <v>SyT</v>
          </cell>
        </row>
        <row r="62">
          <cell r="B62" t="str">
            <v>TRONEX</v>
          </cell>
        </row>
        <row r="63">
          <cell r="B63" t="str">
            <v>TYCO</v>
          </cell>
        </row>
        <row r="64">
          <cell r="B64" t="str">
            <v>UNIVERSAL (MANUEL)</v>
          </cell>
        </row>
        <row r="65">
          <cell r="B65" t="str">
            <v>VERYTEL HARDWARE</v>
          </cell>
        </row>
        <row r="66">
          <cell r="B66" t="str">
            <v>VERYTEL SERVICIOS</v>
          </cell>
        </row>
        <row r="67">
          <cell r="B67" t="str">
            <v>VERYTEL SOFTWARE</v>
          </cell>
        </row>
        <row r="68">
          <cell r="B68" t="str">
            <v>VERYTEL UTILDAD</v>
          </cell>
        </row>
        <row r="69">
          <cell r="B69" t="str">
            <v>WOLPAC</v>
          </cell>
        </row>
        <row r="70">
          <cell r="B70" t="str">
            <v>XCB</v>
          </cell>
        </row>
      </sheetData>
      <sheetData sheetId="12" refreshError="1"/>
      <sheetData sheetId="13">
        <row r="9">
          <cell r="F9">
            <v>1832000</v>
          </cell>
        </row>
      </sheetData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  <sheetName val="FUENT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2E53-FD9A-4E9E-BFA0-4F3A950E18DE}">
  <dimension ref="A1:G95"/>
  <sheetViews>
    <sheetView tabSelected="1" zoomScale="80" zoomScaleNormal="80" workbookViewId="0">
      <selection sqref="A1:F1"/>
    </sheetView>
  </sheetViews>
  <sheetFormatPr baseColWidth="10" defaultRowHeight="15" x14ac:dyDescent="0.25"/>
  <cols>
    <col min="1" max="1" width="14.140625" style="13" customWidth="1"/>
    <col min="2" max="2" width="63.140625" style="10" bestFit="1" customWidth="1"/>
    <col min="3" max="3" width="8.7109375" style="1" bestFit="1" customWidth="1"/>
    <col min="4" max="4" width="6" style="1" bestFit="1" customWidth="1"/>
    <col min="5" max="5" width="14.5703125" style="1" bestFit="1" customWidth="1"/>
    <col min="6" max="6" width="26.42578125" style="1" bestFit="1" customWidth="1"/>
    <col min="7" max="7" width="16.5703125" style="1" bestFit="1" customWidth="1"/>
    <col min="8" max="16384" width="11.42578125" style="1"/>
  </cols>
  <sheetData>
    <row r="1" spans="1:6" ht="23.25" x14ac:dyDescent="0.25">
      <c r="A1" s="36" t="s">
        <v>147</v>
      </c>
      <c r="B1" s="36"/>
      <c r="C1" s="36"/>
      <c r="D1" s="36"/>
      <c r="E1" s="36"/>
      <c r="F1" s="36"/>
    </row>
    <row r="3" spans="1:6" ht="21" x14ac:dyDescent="0.25">
      <c r="A3" s="32" t="s">
        <v>123</v>
      </c>
      <c r="B3" s="32"/>
      <c r="C3" s="32"/>
      <c r="D3" s="32"/>
      <c r="E3" s="32"/>
      <c r="F3" s="32"/>
    </row>
    <row r="4" spans="1:6" ht="30" x14ac:dyDescent="0.25">
      <c r="A4" s="14" t="s">
        <v>114</v>
      </c>
      <c r="B4" s="15" t="s">
        <v>0</v>
      </c>
      <c r="C4" s="16" t="s">
        <v>1</v>
      </c>
      <c r="D4" s="16" t="s">
        <v>2</v>
      </c>
      <c r="E4" s="15" t="s">
        <v>118</v>
      </c>
      <c r="F4" s="15" t="s">
        <v>119</v>
      </c>
    </row>
    <row r="5" spans="1:6" x14ac:dyDescent="0.25">
      <c r="A5" s="17">
        <v>1</v>
      </c>
      <c r="B5" s="24" t="s">
        <v>96</v>
      </c>
      <c r="C5" s="25"/>
      <c r="D5" s="25"/>
      <c r="E5" s="25"/>
      <c r="F5" s="26"/>
    </row>
    <row r="6" spans="1:6" x14ac:dyDescent="0.25">
      <c r="A6" s="11">
        <v>1.1000000000000001</v>
      </c>
      <c r="B6" s="2" t="s">
        <v>7</v>
      </c>
      <c r="C6" s="3" t="s">
        <v>6</v>
      </c>
      <c r="D6" s="4">
        <v>1</v>
      </c>
      <c r="E6" s="5"/>
      <c r="F6" s="5">
        <f>+E6*D6</f>
        <v>0</v>
      </c>
    </row>
    <row r="7" spans="1:6" x14ac:dyDescent="0.25">
      <c r="A7" s="11">
        <v>1.2</v>
      </c>
      <c r="B7" s="2" t="s">
        <v>97</v>
      </c>
      <c r="C7" s="3" t="s">
        <v>6</v>
      </c>
      <c r="D7" s="4">
        <v>1</v>
      </c>
      <c r="E7" s="5"/>
      <c r="F7" s="5">
        <f t="shared" ref="F7:F12" si="0">+E7*D7</f>
        <v>0</v>
      </c>
    </row>
    <row r="8" spans="1:6" x14ac:dyDescent="0.25">
      <c r="A8" s="11">
        <v>1.3</v>
      </c>
      <c r="B8" s="2" t="s">
        <v>8</v>
      </c>
      <c r="C8" s="3" t="s">
        <v>6</v>
      </c>
      <c r="D8" s="4">
        <v>2</v>
      </c>
      <c r="E8" s="5"/>
      <c r="F8" s="5">
        <f t="shared" si="0"/>
        <v>0</v>
      </c>
    </row>
    <row r="9" spans="1:6" x14ac:dyDescent="0.25">
      <c r="A9" s="11">
        <v>1.4</v>
      </c>
      <c r="B9" s="2" t="s">
        <v>98</v>
      </c>
      <c r="C9" s="3" t="s">
        <v>6</v>
      </c>
      <c r="D9" s="4">
        <v>2</v>
      </c>
      <c r="E9" s="5"/>
      <c r="F9" s="5">
        <f t="shared" si="0"/>
        <v>0</v>
      </c>
    </row>
    <row r="10" spans="1:6" x14ac:dyDescent="0.25">
      <c r="A10" s="11">
        <v>1.5</v>
      </c>
      <c r="B10" s="2" t="s">
        <v>9</v>
      </c>
      <c r="C10" s="3" t="s">
        <v>6</v>
      </c>
      <c r="D10" s="4">
        <v>2</v>
      </c>
      <c r="E10" s="5"/>
      <c r="F10" s="5">
        <f t="shared" si="0"/>
        <v>0</v>
      </c>
    </row>
    <row r="11" spans="1:6" x14ac:dyDescent="0.25">
      <c r="A11" s="11">
        <v>1.6</v>
      </c>
      <c r="B11" s="2" t="s">
        <v>10</v>
      </c>
      <c r="C11" s="3" t="s">
        <v>6</v>
      </c>
      <c r="D11" s="4">
        <v>1</v>
      </c>
      <c r="E11" s="5"/>
      <c r="F11" s="5">
        <f t="shared" si="0"/>
        <v>0</v>
      </c>
    </row>
    <row r="12" spans="1:6" x14ac:dyDescent="0.25">
      <c r="A12" s="11">
        <v>1.7</v>
      </c>
      <c r="B12" s="2" t="s">
        <v>11</v>
      </c>
      <c r="C12" s="3" t="s">
        <v>6</v>
      </c>
      <c r="D12" s="4">
        <v>18</v>
      </c>
      <c r="E12" s="5"/>
      <c r="F12" s="5">
        <f t="shared" si="0"/>
        <v>0</v>
      </c>
    </row>
    <row r="13" spans="1:6" x14ac:dyDescent="0.25">
      <c r="A13" s="27" t="s">
        <v>115</v>
      </c>
      <c r="B13" s="28"/>
      <c r="C13" s="28"/>
      <c r="D13" s="28"/>
      <c r="E13" s="29"/>
      <c r="F13" s="19">
        <f>SUM(F6:F12)</f>
        <v>0</v>
      </c>
    </row>
    <row r="14" spans="1:6" x14ac:dyDescent="0.25">
      <c r="A14" s="18">
        <v>2</v>
      </c>
      <c r="B14" s="24" t="s">
        <v>141</v>
      </c>
      <c r="C14" s="25"/>
      <c r="D14" s="25"/>
      <c r="E14" s="25"/>
      <c r="F14" s="26"/>
    </row>
    <row r="15" spans="1:6" x14ac:dyDescent="0.25">
      <c r="A15" s="11" t="s">
        <v>52</v>
      </c>
      <c r="B15" s="2" t="s">
        <v>12</v>
      </c>
      <c r="C15" s="3" t="s">
        <v>6</v>
      </c>
      <c r="D15" s="4">
        <v>1</v>
      </c>
      <c r="E15" s="5"/>
      <c r="F15" s="5">
        <f>+E15*D15</f>
        <v>0</v>
      </c>
    </row>
    <row r="16" spans="1:6" ht="30" x14ac:dyDescent="0.25">
      <c r="A16" s="11" t="s">
        <v>53</v>
      </c>
      <c r="B16" s="2" t="s">
        <v>13</v>
      </c>
      <c r="C16" s="3" t="s">
        <v>6</v>
      </c>
      <c r="D16" s="4">
        <v>23</v>
      </c>
      <c r="E16" s="5"/>
      <c r="F16" s="5">
        <f t="shared" ref="F16:F26" si="1">+E16*D16</f>
        <v>0</v>
      </c>
    </row>
    <row r="17" spans="1:6" ht="30" x14ac:dyDescent="0.25">
      <c r="A17" s="11">
        <v>2.2999999999999998</v>
      </c>
      <c r="B17" s="2" t="s">
        <v>14</v>
      </c>
      <c r="C17" s="3" t="s">
        <v>6</v>
      </c>
      <c r="D17" s="4">
        <v>99</v>
      </c>
      <c r="E17" s="5"/>
      <c r="F17" s="5">
        <f t="shared" si="1"/>
        <v>0</v>
      </c>
    </row>
    <row r="18" spans="1:6" ht="60" x14ac:dyDescent="0.25">
      <c r="A18" s="11">
        <v>2.4</v>
      </c>
      <c r="B18" s="2" t="s">
        <v>15</v>
      </c>
      <c r="C18" s="3" t="s">
        <v>6</v>
      </c>
      <c r="D18" s="4">
        <v>19</v>
      </c>
      <c r="E18" s="5"/>
      <c r="F18" s="5">
        <f t="shared" si="1"/>
        <v>0</v>
      </c>
    </row>
    <row r="19" spans="1:6" ht="30" x14ac:dyDescent="0.25">
      <c r="A19" s="11">
        <v>2.5</v>
      </c>
      <c r="B19" s="2" t="s">
        <v>16</v>
      </c>
      <c r="C19" s="3" t="s">
        <v>6</v>
      </c>
      <c r="D19" s="4">
        <v>23</v>
      </c>
      <c r="E19" s="5"/>
      <c r="F19" s="5">
        <f t="shared" si="1"/>
        <v>0</v>
      </c>
    </row>
    <row r="20" spans="1:6" ht="30" x14ac:dyDescent="0.25">
      <c r="A20" s="11">
        <v>2.6</v>
      </c>
      <c r="B20" s="2" t="s">
        <v>17</v>
      </c>
      <c r="C20" s="3" t="s">
        <v>6</v>
      </c>
      <c r="D20" s="4">
        <v>99</v>
      </c>
      <c r="E20" s="5"/>
      <c r="F20" s="5">
        <f t="shared" si="1"/>
        <v>0</v>
      </c>
    </row>
    <row r="21" spans="1:6" ht="30" x14ac:dyDescent="0.25">
      <c r="A21" s="11">
        <v>2.7</v>
      </c>
      <c r="B21" s="2" t="s">
        <v>18</v>
      </c>
      <c r="C21" s="3" t="s">
        <v>6</v>
      </c>
      <c r="D21" s="4">
        <v>19</v>
      </c>
      <c r="E21" s="5"/>
      <c r="F21" s="5">
        <f t="shared" si="1"/>
        <v>0</v>
      </c>
    </row>
    <row r="22" spans="1:6" x14ac:dyDescent="0.25">
      <c r="A22" s="11">
        <v>2.8</v>
      </c>
      <c r="B22" s="2" t="s">
        <v>142</v>
      </c>
      <c r="C22" s="3" t="s">
        <v>6</v>
      </c>
      <c r="D22" s="4">
        <v>1</v>
      </c>
      <c r="E22" s="5"/>
      <c r="F22" s="5">
        <f t="shared" si="1"/>
        <v>0</v>
      </c>
    </row>
    <row r="23" spans="1:6" ht="30" x14ac:dyDescent="0.25">
      <c r="A23" s="11">
        <v>2.9</v>
      </c>
      <c r="B23" s="2" t="s">
        <v>143</v>
      </c>
      <c r="C23" s="3" t="s">
        <v>6</v>
      </c>
      <c r="D23" s="4">
        <v>1</v>
      </c>
      <c r="E23" s="5"/>
      <c r="F23" s="5">
        <f t="shared" si="1"/>
        <v>0</v>
      </c>
    </row>
    <row r="24" spans="1:6" x14ac:dyDescent="0.25">
      <c r="A24" s="11" t="s">
        <v>54</v>
      </c>
      <c r="B24" s="2" t="s">
        <v>19</v>
      </c>
      <c r="C24" s="3" t="s">
        <v>6</v>
      </c>
      <c r="D24" s="4">
        <v>1</v>
      </c>
      <c r="E24" s="5"/>
      <c r="F24" s="5">
        <f t="shared" si="1"/>
        <v>0</v>
      </c>
    </row>
    <row r="25" spans="1:6" ht="48" customHeight="1" x14ac:dyDescent="0.25">
      <c r="A25" s="11">
        <v>2.11</v>
      </c>
      <c r="B25" s="2" t="s">
        <v>20</v>
      </c>
      <c r="C25" s="3" t="s">
        <v>6</v>
      </c>
      <c r="D25" s="4">
        <v>1</v>
      </c>
      <c r="E25" s="5"/>
      <c r="F25" s="5">
        <f t="shared" si="1"/>
        <v>0</v>
      </c>
    </row>
    <row r="26" spans="1:6" ht="45" x14ac:dyDescent="0.25">
      <c r="A26" s="11">
        <v>2.12</v>
      </c>
      <c r="B26" s="2" t="s">
        <v>99</v>
      </c>
      <c r="C26" s="3" t="s">
        <v>6</v>
      </c>
      <c r="D26" s="4">
        <v>1</v>
      </c>
      <c r="E26" s="5"/>
      <c r="F26" s="5">
        <f t="shared" si="1"/>
        <v>0</v>
      </c>
    </row>
    <row r="27" spans="1:6" x14ac:dyDescent="0.25">
      <c r="A27" s="27" t="s">
        <v>116</v>
      </c>
      <c r="B27" s="28"/>
      <c r="C27" s="28"/>
      <c r="D27" s="28"/>
      <c r="E27" s="29"/>
      <c r="F27" s="19">
        <f>SUM(F15:F26)</f>
        <v>0</v>
      </c>
    </row>
    <row r="28" spans="1:6" x14ac:dyDescent="0.25">
      <c r="A28" s="18">
        <v>3</v>
      </c>
      <c r="B28" s="24" t="s">
        <v>144</v>
      </c>
      <c r="C28" s="25"/>
      <c r="D28" s="25"/>
      <c r="E28" s="25"/>
      <c r="F28" s="26"/>
    </row>
    <row r="29" spans="1:6" ht="30" x14ac:dyDescent="0.25">
      <c r="A29" s="11" t="s">
        <v>55</v>
      </c>
      <c r="B29" s="2" t="s">
        <v>21</v>
      </c>
      <c r="C29" s="3" t="s">
        <v>6</v>
      </c>
      <c r="D29" s="4">
        <v>23</v>
      </c>
      <c r="E29" s="5"/>
      <c r="F29" s="5">
        <f>+E29*D29</f>
        <v>0</v>
      </c>
    </row>
    <row r="30" spans="1:6" ht="30" x14ac:dyDescent="0.25">
      <c r="A30" s="11" t="s">
        <v>56</v>
      </c>
      <c r="B30" s="2" t="s">
        <v>100</v>
      </c>
      <c r="C30" s="3" t="s">
        <v>6</v>
      </c>
      <c r="D30" s="4">
        <v>23</v>
      </c>
      <c r="E30" s="5"/>
      <c r="F30" s="5">
        <f t="shared" ref="F30:F51" si="2">+E30*D30</f>
        <v>0</v>
      </c>
    </row>
    <row r="31" spans="1:6" x14ac:dyDescent="0.25">
      <c r="A31" s="11" t="s">
        <v>57</v>
      </c>
      <c r="B31" s="2" t="s">
        <v>22</v>
      </c>
      <c r="C31" s="3" t="s">
        <v>6</v>
      </c>
      <c r="D31" s="4">
        <v>3</v>
      </c>
      <c r="E31" s="5"/>
      <c r="F31" s="5">
        <f t="shared" si="2"/>
        <v>0</v>
      </c>
    </row>
    <row r="32" spans="1:6" x14ac:dyDescent="0.25">
      <c r="A32" s="11" t="s">
        <v>58</v>
      </c>
      <c r="B32" s="2" t="s">
        <v>101</v>
      </c>
      <c r="C32" s="3" t="s">
        <v>6</v>
      </c>
      <c r="D32" s="4">
        <v>3</v>
      </c>
      <c r="E32" s="5"/>
      <c r="F32" s="5">
        <f t="shared" si="2"/>
        <v>0</v>
      </c>
    </row>
    <row r="33" spans="1:6" x14ac:dyDescent="0.25">
      <c r="A33" s="11" t="s">
        <v>59</v>
      </c>
      <c r="B33" s="2" t="s">
        <v>23</v>
      </c>
      <c r="C33" s="3" t="s">
        <v>6</v>
      </c>
      <c r="D33" s="4">
        <v>50</v>
      </c>
      <c r="E33" s="5"/>
      <c r="F33" s="5">
        <f t="shared" si="2"/>
        <v>0</v>
      </c>
    </row>
    <row r="34" spans="1:6" x14ac:dyDescent="0.25">
      <c r="A34" s="11" t="s">
        <v>60</v>
      </c>
      <c r="B34" s="2" t="s">
        <v>102</v>
      </c>
      <c r="C34" s="3" t="s">
        <v>6</v>
      </c>
      <c r="D34" s="4">
        <v>50</v>
      </c>
      <c r="E34" s="5"/>
      <c r="F34" s="5">
        <f t="shared" si="2"/>
        <v>0</v>
      </c>
    </row>
    <row r="35" spans="1:6" x14ac:dyDescent="0.25">
      <c r="A35" s="11" t="s">
        <v>61</v>
      </c>
      <c r="B35" s="2" t="s">
        <v>24</v>
      </c>
      <c r="C35" s="3" t="s">
        <v>6</v>
      </c>
      <c r="D35" s="4">
        <v>7</v>
      </c>
      <c r="E35" s="5"/>
      <c r="F35" s="5">
        <f t="shared" si="2"/>
        <v>0</v>
      </c>
    </row>
    <row r="36" spans="1:6" x14ac:dyDescent="0.25">
      <c r="A36" s="11" t="s">
        <v>62</v>
      </c>
      <c r="B36" s="2" t="s">
        <v>103</v>
      </c>
      <c r="C36" s="3" t="s">
        <v>6</v>
      </c>
      <c r="D36" s="4">
        <v>7</v>
      </c>
      <c r="E36" s="5"/>
      <c r="F36" s="5">
        <f t="shared" si="2"/>
        <v>0</v>
      </c>
    </row>
    <row r="37" spans="1:6" x14ac:dyDescent="0.25">
      <c r="A37" s="11" t="s">
        <v>63</v>
      </c>
      <c r="B37" s="2" t="s">
        <v>25</v>
      </c>
      <c r="C37" s="3" t="s">
        <v>6</v>
      </c>
      <c r="D37" s="4">
        <v>2</v>
      </c>
      <c r="E37" s="5"/>
      <c r="F37" s="5">
        <f t="shared" si="2"/>
        <v>0</v>
      </c>
    </row>
    <row r="38" spans="1:6" x14ac:dyDescent="0.25">
      <c r="A38" s="11" t="s">
        <v>64</v>
      </c>
      <c r="B38" s="2" t="s">
        <v>104</v>
      </c>
      <c r="C38" s="3" t="s">
        <v>6</v>
      </c>
      <c r="D38" s="4">
        <v>2</v>
      </c>
      <c r="E38" s="5"/>
      <c r="F38" s="5">
        <f t="shared" si="2"/>
        <v>0</v>
      </c>
    </row>
    <row r="39" spans="1:6" x14ac:dyDescent="0.25">
      <c r="A39" s="11" t="s">
        <v>65</v>
      </c>
      <c r="B39" s="2" t="s">
        <v>26</v>
      </c>
      <c r="C39" s="3" t="s">
        <v>6</v>
      </c>
      <c r="D39" s="4">
        <v>1</v>
      </c>
      <c r="E39" s="5"/>
      <c r="F39" s="5">
        <f t="shared" si="2"/>
        <v>0</v>
      </c>
    </row>
    <row r="40" spans="1:6" x14ac:dyDescent="0.25">
      <c r="A40" s="11" t="s">
        <v>66</v>
      </c>
      <c r="B40" s="2" t="s">
        <v>27</v>
      </c>
      <c r="C40" s="3" t="s">
        <v>6</v>
      </c>
      <c r="D40" s="4">
        <v>2</v>
      </c>
      <c r="E40" s="5"/>
      <c r="F40" s="5">
        <f t="shared" si="2"/>
        <v>0</v>
      </c>
    </row>
    <row r="41" spans="1:6" ht="30" x14ac:dyDescent="0.25">
      <c r="A41" s="11" t="s">
        <v>67</v>
      </c>
      <c r="B41" s="2" t="s">
        <v>105</v>
      </c>
      <c r="C41" s="3" t="s">
        <v>6</v>
      </c>
      <c r="D41" s="4">
        <v>2</v>
      </c>
      <c r="E41" s="5"/>
      <c r="F41" s="5">
        <f t="shared" si="2"/>
        <v>0</v>
      </c>
    </row>
    <row r="42" spans="1:6" x14ac:dyDescent="0.25">
      <c r="A42" s="11" t="s">
        <v>68</v>
      </c>
      <c r="B42" s="2" t="s">
        <v>28</v>
      </c>
      <c r="C42" s="3" t="s">
        <v>6</v>
      </c>
      <c r="D42" s="4">
        <v>25</v>
      </c>
      <c r="E42" s="5"/>
      <c r="F42" s="5">
        <f t="shared" si="2"/>
        <v>0</v>
      </c>
    </row>
    <row r="43" spans="1:6" ht="30" x14ac:dyDescent="0.25">
      <c r="A43" s="11" t="s">
        <v>69</v>
      </c>
      <c r="B43" s="2" t="s">
        <v>106</v>
      </c>
      <c r="C43" s="3" t="s">
        <v>6</v>
      </c>
      <c r="D43" s="4">
        <v>25</v>
      </c>
      <c r="E43" s="5"/>
      <c r="F43" s="5">
        <f t="shared" si="2"/>
        <v>0</v>
      </c>
    </row>
    <row r="44" spans="1:6" x14ac:dyDescent="0.25">
      <c r="A44" s="11" t="s">
        <v>70</v>
      </c>
      <c r="B44" s="2" t="s">
        <v>29</v>
      </c>
      <c r="C44" s="3" t="s">
        <v>6</v>
      </c>
      <c r="D44" s="4">
        <v>68</v>
      </c>
      <c r="E44" s="5"/>
      <c r="F44" s="5">
        <f t="shared" si="2"/>
        <v>0</v>
      </c>
    </row>
    <row r="45" spans="1:6" ht="30" x14ac:dyDescent="0.25">
      <c r="A45" s="11" t="s">
        <v>71</v>
      </c>
      <c r="B45" s="2" t="s">
        <v>107</v>
      </c>
      <c r="C45" s="3" t="s">
        <v>6</v>
      </c>
      <c r="D45" s="4">
        <v>68</v>
      </c>
      <c r="E45" s="5"/>
      <c r="F45" s="5">
        <f t="shared" si="2"/>
        <v>0</v>
      </c>
    </row>
    <row r="46" spans="1:6" x14ac:dyDescent="0.25">
      <c r="A46" s="11" t="s">
        <v>72</v>
      </c>
      <c r="B46" s="2" t="s">
        <v>30</v>
      </c>
      <c r="C46" s="3" t="s">
        <v>6</v>
      </c>
      <c r="D46" s="4">
        <v>37</v>
      </c>
      <c r="E46" s="5"/>
      <c r="F46" s="5">
        <f t="shared" si="2"/>
        <v>0</v>
      </c>
    </row>
    <row r="47" spans="1:6" ht="30" x14ac:dyDescent="0.25">
      <c r="A47" s="11" t="s">
        <v>73</v>
      </c>
      <c r="B47" s="2" t="s">
        <v>108</v>
      </c>
      <c r="C47" s="3" t="s">
        <v>6</v>
      </c>
      <c r="D47" s="4">
        <v>37</v>
      </c>
      <c r="E47" s="5"/>
      <c r="F47" s="5">
        <f t="shared" si="2"/>
        <v>0</v>
      </c>
    </row>
    <row r="48" spans="1:6" x14ac:dyDescent="0.25">
      <c r="A48" s="11" t="s">
        <v>74</v>
      </c>
      <c r="B48" s="2" t="s">
        <v>31</v>
      </c>
      <c r="C48" s="3" t="s">
        <v>6</v>
      </c>
      <c r="D48" s="4">
        <v>36</v>
      </c>
      <c r="E48" s="5"/>
      <c r="F48" s="5">
        <f t="shared" si="2"/>
        <v>0</v>
      </c>
    </row>
    <row r="49" spans="1:6" x14ac:dyDescent="0.25">
      <c r="A49" s="11" t="s">
        <v>75</v>
      </c>
      <c r="B49" s="2" t="s">
        <v>33</v>
      </c>
      <c r="C49" s="3" t="s">
        <v>32</v>
      </c>
      <c r="D49" s="4">
        <v>4250</v>
      </c>
      <c r="E49" s="5"/>
      <c r="F49" s="5">
        <f t="shared" si="2"/>
        <v>0</v>
      </c>
    </row>
    <row r="50" spans="1:6" ht="30" x14ac:dyDescent="0.25">
      <c r="A50" s="11" t="s">
        <v>76</v>
      </c>
      <c r="B50" s="2" t="s">
        <v>34</v>
      </c>
      <c r="C50" s="3" t="s">
        <v>6</v>
      </c>
      <c r="D50" s="4">
        <v>3</v>
      </c>
      <c r="E50" s="5"/>
      <c r="F50" s="5">
        <f t="shared" si="2"/>
        <v>0</v>
      </c>
    </row>
    <row r="51" spans="1:6" ht="30" x14ac:dyDescent="0.25">
      <c r="A51" s="11" t="s">
        <v>77</v>
      </c>
      <c r="B51" s="2" t="s">
        <v>109</v>
      </c>
      <c r="C51" s="3" t="s">
        <v>6</v>
      </c>
      <c r="D51" s="4">
        <v>3</v>
      </c>
      <c r="E51" s="5"/>
      <c r="F51" s="5">
        <f t="shared" si="2"/>
        <v>0</v>
      </c>
    </row>
    <row r="52" spans="1:6" x14ac:dyDescent="0.25">
      <c r="A52" s="27" t="s">
        <v>117</v>
      </c>
      <c r="B52" s="28"/>
      <c r="C52" s="28"/>
      <c r="D52" s="28"/>
      <c r="E52" s="29"/>
      <c r="F52" s="19">
        <f>SUM(F29:F51)</f>
        <v>0</v>
      </c>
    </row>
    <row r="53" spans="1:6" x14ac:dyDescent="0.25">
      <c r="A53" s="18" t="s">
        <v>78</v>
      </c>
      <c r="B53" s="24" t="s">
        <v>145</v>
      </c>
      <c r="C53" s="25"/>
      <c r="D53" s="25"/>
      <c r="E53" s="25"/>
      <c r="F53" s="26"/>
    </row>
    <row r="54" spans="1:6" x14ac:dyDescent="0.25">
      <c r="A54" s="11" t="s">
        <v>79</v>
      </c>
      <c r="B54" s="2" t="s">
        <v>35</v>
      </c>
      <c r="C54" s="3" t="s">
        <v>32</v>
      </c>
      <c r="D54" s="4">
        <v>390</v>
      </c>
      <c r="E54" s="5"/>
      <c r="F54" s="5">
        <f>+E54*D54</f>
        <v>0</v>
      </c>
    </row>
    <row r="55" spans="1:6" x14ac:dyDescent="0.25">
      <c r="A55" s="11" t="s">
        <v>80</v>
      </c>
      <c r="B55" s="2" t="s">
        <v>36</v>
      </c>
      <c r="C55" s="3" t="s">
        <v>6</v>
      </c>
      <c r="D55" s="4">
        <v>6</v>
      </c>
      <c r="E55" s="5"/>
      <c r="F55" s="5">
        <f t="shared" ref="F55:F68" si="3">+E55*D55</f>
        <v>0</v>
      </c>
    </row>
    <row r="56" spans="1:6" x14ac:dyDescent="0.25">
      <c r="A56" s="11" t="s">
        <v>81</v>
      </c>
      <c r="B56" s="2" t="s">
        <v>110</v>
      </c>
      <c r="C56" s="3" t="s">
        <v>6</v>
      </c>
      <c r="D56" s="4">
        <v>6</v>
      </c>
      <c r="E56" s="5"/>
      <c r="F56" s="5">
        <f t="shared" si="3"/>
        <v>0</v>
      </c>
    </row>
    <row r="57" spans="1:6" x14ac:dyDescent="0.25">
      <c r="A57" s="11" t="s">
        <v>82</v>
      </c>
      <c r="B57" s="2" t="s">
        <v>37</v>
      </c>
      <c r="C57" s="3" t="s">
        <v>6</v>
      </c>
      <c r="D57" s="4">
        <v>6</v>
      </c>
      <c r="E57" s="5"/>
      <c r="F57" s="5">
        <f t="shared" si="3"/>
        <v>0</v>
      </c>
    </row>
    <row r="58" spans="1:6" ht="30" x14ac:dyDescent="0.25">
      <c r="A58" s="11" t="s">
        <v>83</v>
      </c>
      <c r="B58" s="2" t="s">
        <v>111</v>
      </c>
      <c r="C58" s="3" t="s">
        <v>6</v>
      </c>
      <c r="D58" s="4">
        <v>6</v>
      </c>
      <c r="E58" s="5"/>
      <c r="F58" s="5">
        <f t="shared" si="3"/>
        <v>0</v>
      </c>
    </row>
    <row r="59" spans="1:6" x14ac:dyDescent="0.25">
      <c r="A59" s="11" t="s">
        <v>84</v>
      </c>
      <c r="B59" s="2" t="s">
        <v>38</v>
      </c>
      <c r="C59" s="3" t="s">
        <v>6</v>
      </c>
      <c r="D59" s="4">
        <v>6</v>
      </c>
      <c r="E59" s="5"/>
      <c r="F59" s="5">
        <f t="shared" si="3"/>
        <v>0</v>
      </c>
    </row>
    <row r="60" spans="1:6" x14ac:dyDescent="0.25">
      <c r="A60" s="11" t="s">
        <v>85</v>
      </c>
      <c r="B60" s="2" t="s">
        <v>39</v>
      </c>
      <c r="C60" s="3" t="s">
        <v>6</v>
      </c>
      <c r="D60" s="4">
        <v>6</v>
      </c>
      <c r="E60" s="5"/>
      <c r="F60" s="5">
        <f t="shared" si="3"/>
        <v>0</v>
      </c>
    </row>
    <row r="61" spans="1:6" x14ac:dyDescent="0.25">
      <c r="A61" s="11" t="s">
        <v>86</v>
      </c>
      <c r="B61" s="2" t="s">
        <v>112</v>
      </c>
      <c r="C61" s="3" t="s">
        <v>6</v>
      </c>
      <c r="D61" s="4">
        <v>6</v>
      </c>
      <c r="E61" s="5"/>
      <c r="F61" s="5">
        <f t="shared" si="3"/>
        <v>0</v>
      </c>
    </row>
    <row r="62" spans="1:6" x14ac:dyDescent="0.25">
      <c r="A62" s="11" t="s">
        <v>87</v>
      </c>
      <c r="B62" s="2" t="s">
        <v>40</v>
      </c>
      <c r="C62" s="3" t="s">
        <v>6</v>
      </c>
      <c r="D62" s="4">
        <v>6</v>
      </c>
      <c r="E62" s="5"/>
      <c r="F62" s="5">
        <f t="shared" si="3"/>
        <v>0</v>
      </c>
    </row>
    <row r="63" spans="1:6" x14ac:dyDescent="0.25">
      <c r="A63" s="11" t="s">
        <v>88</v>
      </c>
      <c r="B63" s="2" t="s">
        <v>113</v>
      </c>
      <c r="C63" s="3" t="s">
        <v>6</v>
      </c>
      <c r="D63" s="4">
        <v>6</v>
      </c>
      <c r="E63" s="5"/>
      <c r="F63" s="5">
        <f t="shared" si="3"/>
        <v>0</v>
      </c>
    </row>
    <row r="64" spans="1:6" x14ac:dyDescent="0.25">
      <c r="A64" s="11" t="s">
        <v>89</v>
      </c>
      <c r="B64" s="2" t="s">
        <v>41</v>
      </c>
      <c r="C64" s="3" t="s">
        <v>6</v>
      </c>
      <c r="D64" s="4">
        <v>6</v>
      </c>
      <c r="E64" s="5"/>
      <c r="F64" s="5">
        <f t="shared" si="3"/>
        <v>0</v>
      </c>
    </row>
    <row r="65" spans="1:6" ht="30" x14ac:dyDescent="0.25">
      <c r="A65" s="11" t="s">
        <v>90</v>
      </c>
      <c r="B65" s="2" t="s">
        <v>42</v>
      </c>
      <c r="C65" s="3" t="s">
        <v>6</v>
      </c>
      <c r="D65" s="4">
        <v>68</v>
      </c>
      <c r="E65" s="5"/>
      <c r="F65" s="5">
        <f t="shared" si="3"/>
        <v>0</v>
      </c>
    </row>
    <row r="66" spans="1:6" ht="45" x14ac:dyDescent="0.25">
      <c r="A66" s="11" t="s">
        <v>91</v>
      </c>
      <c r="B66" s="2" t="s">
        <v>43</v>
      </c>
      <c r="C66" s="3" t="s">
        <v>32</v>
      </c>
      <c r="D66" s="4">
        <v>180</v>
      </c>
      <c r="E66" s="5"/>
      <c r="F66" s="5">
        <f t="shared" si="3"/>
        <v>0</v>
      </c>
    </row>
    <row r="67" spans="1:6" x14ac:dyDescent="0.25">
      <c r="A67" s="11" t="s">
        <v>92</v>
      </c>
      <c r="B67" s="2" t="s">
        <v>44</v>
      </c>
      <c r="C67" s="3" t="s">
        <v>6</v>
      </c>
      <c r="D67" s="4">
        <v>15</v>
      </c>
      <c r="E67" s="5"/>
      <c r="F67" s="5">
        <f t="shared" si="3"/>
        <v>0</v>
      </c>
    </row>
    <row r="68" spans="1:6" x14ac:dyDescent="0.25">
      <c r="A68" s="11" t="s">
        <v>93</v>
      </c>
      <c r="B68" s="2" t="s">
        <v>45</v>
      </c>
      <c r="C68" s="3" t="s">
        <v>32</v>
      </c>
      <c r="D68" s="4">
        <v>40</v>
      </c>
      <c r="E68" s="5"/>
      <c r="F68" s="5">
        <f t="shared" si="3"/>
        <v>0</v>
      </c>
    </row>
    <row r="69" spans="1:6" x14ac:dyDescent="0.25">
      <c r="A69" s="27" t="s">
        <v>120</v>
      </c>
      <c r="B69" s="28"/>
      <c r="C69" s="28"/>
      <c r="D69" s="28"/>
      <c r="E69" s="29"/>
      <c r="F69" s="19">
        <f>SUM(F54:F68)</f>
        <v>0</v>
      </c>
    </row>
    <row r="70" spans="1:6" x14ac:dyDescent="0.25">
      <c r="A70" s="18" t="s">
        <v>94</v>
      </c>
      <c r="B70" s="24" t="s">
        <v>146</v>
      </c>
      <c r="C70" s="25"/>
      <c r="D70" s="25"/>
      <c r="E70" s="25"/>
      <c r="F70" s="26"/>
    </row>
    <row r="71" spans="1:6" ht="284.25" customHeight="1" x14ac:dyDescent="0.25">
      <c r="A71" s="11" t="s">
        <v>95</v>
      </c>
      <c r="B71" s="2" t="s">
        <v>51</v>
      </c>
      <c r="C71" s="3" t="s">
        <v>49</v>
      </c>
      <c r="D71" s="4">
        <v>1</v>
      </c>
      <c r="E71" s="5"/>
      <c r="F71" s="8">
        <f>+E71*D71</f>
        <v>0</v>
      </c>
    </row>
    <row r="72" spans="1:6" x14ac:dyDescent="0.25">
      <c r="A72" s="27" t="s">
        <v>121</v>
      </c>
      <c r="B72" s="28"/>
      <c r="C72" s="28"/>
      <c r="D72" s="28"/>
      <c r="E72" s="29"/>
      <c r="F72" s="19">
        <f>+F71</f>
        <v>0</v>
      </c>
    </row>
    <row r="73" spans="1:6" x14ac:dyDescent="0.25">
      <c r="A73" s="30" t="s">
        <v>122</v>
      </c>
      <c r="B73" s="30"/>
      <c r="C73" s="30"/>
      <c r="D73" s="30"/>
      <c r="E73" s="30"/>
      <c r="F73" s="20">
        <f>+F72+F69+F52+F27+F13</f>
        <v>0</v>
      </c>
    </row>
    <row r="74" spans="1:6" x14ac:dyDescent="0.25">
      <c r="A74" s="30" t="s">
        <v>3</v>
      </c>
      <c r="B74" s="30"/>
      <c r="C74" s="30"/>
      <c r="D74" s="30"/>
      <c r="E74" s="21">
        <v>0.19</v>
      </c>
      <c r="F74" s="20">
        <f>+F73*0.19</f>
        <v>0</v>
      </c>
    </row>
    <row r="75" spans="1:6" x14ac:dyDescent="0.25">
      <c r="A75" s="31" t="s">
        <v>4</v>
      </c>
      <c r="B75" s="31"/>
      <c r="C75" s="31"/>
      <c r="D75" s="31"/>
      <c r="E75" s="31"/>
      <c r="F75" s="22">
        <f>+F73+F74</f>
        <v>0</v>
      </c>
    </row>
    <row r="76" spans="1:6" x14ac:dyDescent="0.25">
      <c r="A76" s="12"/>
      <c r="B76" s="7"/>
      <c r="C76" s="6"/>
      <c r="D76" s="6"/>
      <c r="E76" s="7"/>
      <c r="F76" s="7"/>
    </row>
    <row r="77" spans="1:6" ht="21" x14ac:dyDescent="0.25">
      <c r="A77" s="32" t="s">
        <v>140</v>
      </c>
      <c r="B77" s="32"/>
      <c r="C77" s="32"/>
      <c r="D77" s="32"/>
      <c r="E77" s="32"/>
      <c r="F77" s="32"/>
    </row>
    <row r="78" spans="1:6" ht="30" x14ac:dyDescent="0.25">
      <c r="A78" s="14" t="s">
        <v>114</v>
      </c>
      <c r="B78" s="15" t="s">
        <v>0</v>
      </c>
      <c r="C78" s="16" t="s">
        <v>1</v>
      </c>
      <c r="D78" s="16" t="s">
        <v>2</v>
      </c>
      <c r="E78" s="15" t="s">
        <v>118</v>
      </c>
      <c r="F78" s="15" t="s">
        <v>119</v>
      </c>
    </row>
    <row r="79" spans="1:6" x14ac:dyDescent="0.25">
      <c r="A79" s="18" t="s">
        <v>124</v>
      </c>
      <c r="B79" s="24" t="s">
        <v>46</v>
      </c>
      <c r="C79" s="25"/>
      <c r="D79" s="25"/>
      <c r="E79" s="25"/>
      <c r="F79" s="26"/>
    </row>
    <row r="80" spans="1:6" x14ac:dyDescent="0.25">
      <c r="A80" s="11" t="s">
        <v>125</v>
      </c>
      <c r="B80" s="2" t="s">
        <v>133</v>
      </c>
      <c r="C80" s="3" t="s">
        <v>6</v>
      </c>
      <c r="D80" s="4">
        <v>2</v>
      </c>
      <c r="E80" s="5"/>
      <c r="F80" s="8">
        <f t="shared" ref="F80:F87" si="4">+E80*D80</f>
        <v>0</v>
      </c>
    </row>
    <row r="81" spans="1:7" x14ac:dyDescent="0.25">
      <c r="A81" s="11" t="s">
        <v>126</v>
      </c>
      <c r="B81" s="2" t="s">
        <v>134</v>
      </c>
      <c r="C81" s="3" t="s">
        <v>6</v>
      </c>
      <c r="D81" s="4">
        <v>1</v>
      </c>
      <c r="E81" s="5"/>
      <c r="F81" s="8">
        <f t="shared" si="4"/>
        <v>0</v>
      </c>
    </row>
    <row r="82" spans="1:7" x14ac:dyDescent="0.25">
      <c r="A82" s="11" t="s">
        <v>127</v>
      </c>
      <c r="B82" s="2" t="s">
        <v>135</v>
      </c>
      <c r="C82" s="3" t="s">
        <v>32</v>
      </c>
      <c r="D82" s="4">
        <v>4250</v>
      </c>
      <c r="E82" s="5"/>
      <c r="F82" s="8">
        <f t="shared" si="4"/>
        <v>0</v>
      </c>
    </row>
    <row r="83" spans="1:7" ht="30" x14ac:dyDescent="0.25">
      <c r="A83" s="11" t="s">
        <v>128</v>
      </c>
      <c r="B83" s="2" t="s">
        <v>136</v>
      </c>
      <c r="C83" s="3" t="s">
        <v>32</v>
      </c>
      <c r="D83" s="4">
        <v>390</v>
      </c>
      <c r="E83" s="5"/>
      <c r="F83" s="8">
        <f t="shared" si="4"/>
        <v>0</v>
      </c>
    </row>
    <row r="84" spans="1:7" x14ac:dyDescent="0.25">
      <c r="A84" s="11" t="s">
        <v>129</v>
      </c>
      <c r="B84" s="2" t="s">
        <v>137</v>
      </c>
      <c r="C84" s="3" t="s">
        <v>6</v>
      </c>
      <c r="D84" s="4">
        <v>6</v>
      </c>
      <c r="E84" s="5"/>
      <c r="F84" s="8">
        <f t="shared" si="4"/>
        <v>0</v>
      </c>
    </row>
    <row r="85" spans="1:7" ht="45" x14ac:dyDescent="0.25">
      <c r="A85" s="11" t="s">
        <v>130</v>
      </c>
      <c r="B85" s="2" t="s">
        <v>47</v>
      </c>
      <c r="C85" s="3" t="s">
        <v>32</v>
      </c>
      <c r="D85" s="4">
        <v>180</v>
      </c>
      <c r="E85" s="5"/>
      <c r="F85" s="8">
        <f t="shared" si="4"/>
        <v>0</v>
      </c>
    </row>
    <row r="86" spans="1:7" x14ac:dyDescent="0.25">
      <c r="A86" s="11" t="s">
        <v>131</v>
      </c>
      <c r="B86" s="2" t="s">
        <v>138</v>
      </c>
      <c r="C86" s="3" t="s">
        <v>6</v>
      </c>
      <c r="D86" s="4">
        <v>15</v>
      </c>
      <c r="E86" s="5"/>
      <c r="F86" s="8">
        <f t="shared" si="4"/>
        <v>0</v>
      </c>
    </row>
    <row r="87" spans="1:7" ht="45" x14ac:dyDescent="0.25">
      <c r="A87" s="11" t="s">
        <v>132</v>
      </c>
      <c r="B87" s="2" t="s">
        <v>48</v>
      </c>
      <c r="C87" s="3" t="s">
        <v>6</v>
      </c>
      <c r="D87" s="4">
        <v>7</v>
      </c>
      <c r="E87" s="5"/>
      <c r="F87" s="8">
        <f t="shared" si="4"/>
        <v>0</v>
      </c>
    </row>
    <row r="88" spans="1:7" x14ac:dyDescent="0.25">
      <c r="A88" s="27" t="s">
        <v>139</v>
      </c>
      <c r="B88" s="28"/>
      <c r="C88" s="28"/>
      <c r="D88" s="28"/>
      <c r="E88" s="29"/>
      <c r="F88" s="19">
        <f>SUM(F80:F87)</f>
        <v>0</v>
      </c>
    </row>
    <row r="89" spans="1:7" x14ac:dyDescent="0.25">
      <c r="A89" s="30" t="s">
        <v>5</v>
      </c>
      <c r="B89" s="30"/>
      <c r="C89" s="30"/>
      <c r="D89" s="30"/>
      <c r="E89" s="21"/>
      <c r="F89" s="20">
        <f>F88*E89</f>
        <v>0</v>
      </c>
    </row>
    <row r="90" spans="1:7" x14ac:dyDescent="0.25">
      <c r="A90" s="30" t="s">
        <v>5</v>
      </c>
      <c r="B90" s="30"/>
      <c r="C90" s="30"/>
      <c r="D90" s="30"/>
      <c r="E90" s="21"/>
      <c r="F90" s="20">
        <f>F88*E90</f>
        <v>0</v>
      </c>
    </row>
    <row r="91" spans="1:7" x14ac:dyDescent="0.25">
      <c r="A91" s="31" t="s">
        <v>4</v>
      </c>
      <c r="B91" s="31"/>
      <c r="C91" s="31"/>
      <c r="D91" s="31"/>
      <c r="E91" s="31"/>
      <c r="F91" s="22">
        <f>F88+F89+F90</f>
        <v>0</v>
      </c>
    </row>
    <row r="93" spans="1:7" ht="23.25" x14ac:dyDescent="0.25">
      <c r="A93" s="33" t="s">
        <v>50</v>
      </c>
      <c r="B93" s="34"/>
      <c r="C93" s="34"/>
      <c r="D93" s="34"/>
      <c r="E93" s="35"/>
      <c r="F93" s="23">
        <f>+F91+F75</f>
        <v>0</v>
      </c>
      <c r="G93" s="9"/>
    </row>
    <row r="95" spans="1:7" ht="176.25" customHeight="1" x14ac:dyDescent="0.25">
      <c r="A95" s="37" t="s">
        <v>148</v>
      </c>
      <c r="B95" s="37"/>
      <c r="C95" s="37"/>
      <c r="D95" s="37"/>
      <c r="E95" s="37"/>
      <c r="F95" s="37"/>
    </row>
  </sheetData>
  <mergeCells count="23">
    <mergeCell ref="A1:F1"/>
    <mergeCell ref="A95:F95"/>
    <mergeCell ref="A88:E88"/>
    <mergeCell ref="A89:D89"/>
    <mergeCell ref="A90:D90"/>
    <mergeCell ref="A91:E91"/>
    <mergeCell ref="A93:E93"/>
    <mergeCell ref="A3:F3"/>
    <mergeCell ref="A73:E73"/>
    <mergeCell ref="A13:E13"/>
    <mergeCell ref="B5:F5"/>
    <mergeCell ref="A27:E27"/>
    <mergeCell ref="A52:E52"/>
    <mergeCell ref="A69:E69"/>
    <mergeCell ref="B79:F79"/>
    <mergeCell ref="A72:E72"/>
    <mergeCell ref="B14:F14"/>
    <mergeCell ref="B28:F28"/>
    <mergeCell ref="B53:F53"/>
    <mergeCell ref="B70:F70"/>
    <mergeCell ref="A74:D74"/>
    <mergeCell ref="A75:E75"/>
    <mergeCell ref="A77:F77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Catalina Molina Betancur</cp:lastModifiedBy>
  <dcterms:created xsi:type="dcterms:W3CDTF">2023-06-02T17:53:23Z</dcterms:created>
  <dcterms:modified xsi:type="dcterms:W3CDTF">2023-07-28T13:55:29Z</dcterms:modified>
</cp:coreProperties>
</file>