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2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200.210\Subgerencia de servicios\Procesos de contratación\Marco Operador logistico 2021-2022\2023\Publicar\"/>
    </mc:Choice>
  </mc:AlternateContent>
  <xr:revisionPtr revIDLastSave="0" documentId="13_ncr:1_{EE11762C-CC08-4FE1-B17F-A26C5B5F7512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Hoja1 (2)" sheetId="4" state="hidden" r:id="rId1"/>
    <sheet name="Hoja2" sheetId="7" r:id="rId2"/>
    <sheet name="Hoja3" sheetId="8" r:id="rId3"/>
  </sheets>
  <definedNames>
    <definedName name="_xlnm.Print_Area" localSheetId="0">'Hoja1 (2)'!$A$1:$G$83</definedName>
    <definedName name="_xlnm.Print_Area" localSheetId="1">Hoja2!$A$1:$J$82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4" i="8" l="1"/>
  <c r="B19" i="8"/>
  <c r="M18" i="8"/>
  <c r="B18" i="8"/>
  <c r="C14" i="8"/>
  <c r="C13" i="8"/>
  <c r="I5" i="8"/>
  <c r="H5" i="8"/>
  <c r="G5" i="8"/>
  <c r="F5" i="8" s="1"/>
  <c r="E5" i="8"/>
  <c r="D5" i="8"/>
  <c r="C5" i="8"/>
  <c r="C6" i="8" s="1"/>
  <c r="I4" i="8"/>
  <c r="H4" i="8" s="1"/>
  <c r="G4" i="8"/>
  <c r="G6" i="8" s="1"/>
  <c r="F4" i="8"/>
  <c r="E4" i="8"/>
  <c r="D4" i="8" s="1"/>
  <c r="C4" i="8"/>
  <c r="I3" i="8"/>
  <c r="H3" i="8" s="1"/>
  <c r="G3" i="8"/>
  <c r="F3" i="8"/>
  <c r="E3" i="8"/>
  <c r="D3" i="8" s="1"/>
  <c r="C3" i="8"/>
  <c r="E6" i="8" l="1"/>
  <c r="I6" i="8"/>
</calcChain>
</file>

<file path=xl/sharedStrings.xml><?xml version="1.0" encoding="utf-8"?>
<sst xmlns="http://schemas.openxmlformats.org/spreadsheetml/2006/main" count="195" uniqueCount="91">
  <si>
    <t xml:space="preserve">Objeto </t>
  </si>
  <si>
    <t>Valor</t>
  </si>
  <si>
    <t>Fecha</t>
  </si>
  <si>
    <t>Contratación con una sola oferta</t>
  </si>
  <si>
    <t>$</t>
  </si>
  <si>
    <t>Email</t>
  </si>
  <si>
    <t>Cotización</t>
  </si>
  <si>
    <t xml:space="preserve">Modalidad de Contratación </t>
  </si>
  <si>
    <t>Solicitud Publica de Varias Ofertas</t>
  </si>
  <si>
    <t>Solicitud Privada de Varias Ofertas</t>
  </si>
  <si>
    <t>Pedido Directo</t>
  </si>
  <si>
    <t>Proveedor 1</t>
  </si>
  <si>
    <t xml:space="preserve">Nombre </t>
  </si>
  <si>
    <t>Medio de Consulta ( especifique la información para el medio de consulta utilizado)</t>
  </si>
  <si>
    <t>Elaborado por</t>
  </si>
  <si>
    <t>DD/MM/AAA</t>
  </si>
  <si>
    <t>DD/MM/AAAA</t>
  </si>
  <si>
    <t>Firma</t>
  </si>
  <si>
    <t xml:space="preserve">Observaciones </t>
  </si>
  <si>
    <t>Descripción</t>
  </si>
  <si>
    <t>Referenciamiento de Precios</t>
  </si>
  <si>
    <t>Conclusiones</t>
  </si>
  <si>
    <t>Parte I</t>
  </si>
  <si>
    <t>Fecha de recepcion de información</t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</si>
  <si>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
                                                     </t>
    </r>
    <r>
      <rPr>
        <sz val="9"/>
        <color theme="0" tint="-0.34998626667073579"/>
        <rFont val="Calibri"/>
        <family val="2"/>
        <scheme val="minor"/>
      </rPr>
      <t>(ver observación 2)</t>
    </r>
  </si>
  <si>
    <t>Proveedor 2</t>
  </si>
  <si>
    <t>Proveedor 3</t>
  </si>
  <si>
    <t>1. Para los referenciamientos de precios SPVA y SPO (salvo para la selección de aliados proveedores), el medio por el cual debe realizarse es por escrito.</t>
  </si>
  <si>
    <t>3. Este formato se aplicará para la compra de bienes y servicios de aliados proveedores siempre y cuando sus precios no se encuentren regulados en la alianza o en el mercado.</t>
  </si>
  <si>
    <t>4. Se deberá consultar a minímo dos proveedores salvo, en el  caso de bienes y servicios en donde haya regulación de precios o se apliquen los iterales A,G,H y J del articulo 6 del Manual de contratación.</t>
  </si>
  <si>
    <t xml:space="preserve">5. Para la solicitud de pedido directo se diligenciará  la parte 2 del presente formato </t>
  </si>
  <si>
    <t>Señale  con una x el tipo de modalidad de contratación ( ver observación 1,3 y 5)</t>
  </si>
  <si>
    <t>Disponibilidad Presupuestal</t>
  </si>
  <si>
    <t>Valor Disponibilidad</t>
  </si>
  <si>
    <t>Descripción  del Requerimiento / Objeto (Incluye cantidades y características técnicas)</t>
  </si>
  <si>
    <t>No. Radicado (Req. Externo)</t>
  </si>
  <si>
    <t>Convenio No.</t>
  </si>
  <si>
    <t>Adición</t>
  </si>
  <si>
    <t>Logístico Responsable</t>
  </si>
  <si>
    <t>Información del Proveedor</t>
  </si>
  <si>
    <t>Fecha de Solicitud</t>
  </si>
  <si>
    <t>Medio de Contacto</t>
  </si>
  <si>
    <t>Precio Total Cotizado (incluido IVA)</t>
  </si>
  <si>
    <t>Valor aprobado para compra</t>
  </si>
  <si>
    <t>Fecha proyectada de entrega</t>
  </si>
  <si>
    <t>Proveedor Seleccionado</t>
  </si>
  <si>
    <t>Nit</t>
  </si>
  <si>
    <t>Criterio de Selección</t>
  </si>
  <si>
    <t>Observaciones</t>
  </si>
  <si>
    <t xml:space="preserve">Parte II </t>
  </si>
  <si>
    <t xml:space="preserve">Descripción del bien o servicio a referenciar </t>
  </si>
  <si>
    <t>2. Otro medio podrá constituir, entre otros, consultas en paginas web, verificación de listado de precios regulados e historicos de procesos contractuales que no superen los 6 (seis) meses de antigüedad.</t>
  </si>
  <si>
    <t>Telefónico</t>
  </si>
  <si>
    <t>Señale  con una x el tipo de modalidad de contratación ( ver observación 1, 3 y 5)</t>
  </si>
  <si>
    <t>5. Para la modalidad de pedido directo se debe concluir respecto al proveedor seleccionado teniendo como base la consulta realizada y estableciendo los criterios de selección.</t>
  </si>
  <si>
    <t>4. Se deberá consultar a mínimo dos proveedores salvo, en el  caso de bienes y servicios en donde haya regulación de precios o se apliquen los literales A,G,H y J del articulo 6 del Manual de contratación.</t>
  </si>
  <si>
    <t>Fecha de recepción de información</t>
  </si>
  <si>
    <t>2. Otro medio podrá constituir, entre otros, consultas en paginas web, verificación de listado de precios regulados e históricos de procesos contractuales que no superen los 6 (seis) meses de antigüedad.</t>
  </si>
  <si>
    <t xml:space="preserve">600 Camisetas tipo polo </t>
  </si>
  <si>
    <t>100 Brazaletes Policía de Tránsito</t>
  </si>
  <si>
    <t>AMANDA PANQUEVA</t>
  </si>
  <si>
    <t>AMERICAN TACTICAL</t>
  </si>
  <si>
    <t>TOTAL</t>
  </si>
  <si>
    <t>DOTACION</t>
  </si>
  <si>
    <t>DOTACIONES COOPES</t>
  </si>
  <si>
    <t xml:space="preserve">100 Cascos abatibles para motociclista </t>
  </si>
  <si>
    <t>VALOR TOTAL</t>
  </si>
  <si>
    <t>VALOR
 UNITARIO</t>
  </si>
  <si>
    <t>VALOR 
TOTAL</t>
  </si>
  <si>
    <t>VALOR 
UNITARIO</t>
  </si>
  <si>
    <t>VALOR PRESUPUESTADO 
POR UNIDAD</t>
  </si>
  <si>
    <t>VALOR PRESUPUESTADO TOTAL</t>
  </si>
  <si>
    <t>Pág. Web</t>
  </si>
  <si>
    <t xml:space="preserve">Solicitud Privada de Varias Ofertas </t>
  </si>
  <si>
    <t>Prestación de servicios de operaciones logísticas y atención de eventos que sean requeridos por la ESU para la atención de sus clientes</t>
  </si>
  <si>
    <t>Consolidado Valor total Uni</t>
  </si>
  <si>
    <t>% intermediaciòn</t>
  </si>
  <si>
    <t>Consolidado Valor total Un</t>
  </si>
  <si>
    <t>% Descuento sobre Tiquetes Aereos</t>
  </si>
  <si>
    <t>N/A</t>
  </si>
  <si>
    <r>
      <t>Otro:</t>
    </r>
    <r>
      <rPr>
        <b/>
        <sz val="8"/>
        <color theme="1"/>
        <rFont val="Calibri"/>
        <family val="2"/>
        <scheme val="minor"/>
      </rPr>
      <t xml:space="preserve">   Valor unitario por Zzona  antes de IVA
                                            </t>
    </r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</si>
  <si>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</t>
    </r>
    <r>
      <rPr>
        <sz val="8"/>
        <color theme="1"/>
        <rFont val="Calibri"/>
        <family val="2"/>
        <scheme val="minor"/>
      </rPr>
      <t xml:space="preserve">  Valor unitario por zona  antes de IVA</t>
    </r>
    <r>
      <rPr>
        <sz val="8"/>
        <color theme="0" tint="-0.34998626667073579"/>
        <rFont val="Calibri"/>
        <family val="2"/>
        <scheme val="minor"/>
      </rPr>
      <t xml:space="preserve">
                                                </t>
    </r>
    <r>
      <rPr>
        <b/>
        <sz val="8"/>
        <rFont val="Calibri"/>
        <family val="2"/>
        <scheme val="minor"/>
      </rPr>
      <t xml:space="preserve">  </t>
    </r>
  </si>
  <si>
    <r>
      <t>Otro:</t>
    </r>
    <r>
      <rPr>
        <sz val="8"/>
        <color theme="1"/>
        <rFont val="Calibri"/>
        <family val="2"/>
        <scheme val="minor"/>
      </rPr>
      <t xml:space="preserve">   Valor unitario por zona  antes de IVA</t>
    </r>
    <r>
      <rPr>
        <sz val="8"/>
        <color theme="0" tint="-0.34998626667073579"/>
        <rFont val="Calibri"/>
        <family val="2"/>
        <scheme val="minor"/>
      </rPr>
      <t xml:space="preserve">
                                                </t>
    </r>
    <r>
      <rPr>
        <b/>
        <sz val="8"/>
        <rFont val="Calibri"/>
        <family val="2"/>
        <scheme val="minor"/>
      </rPr>
      <t xml:space="preserve">  </t>
    </r>
  </si>
  <si>
    <t xml:space="preserve">No necesita EDP porque es un contrato de SPVA cuantia indetermindad </t>
  </si>
  <si>
    <t>Servicios de operación logística y atención de eventos enmarcados en los siguientes componentes: 
a)	Transporte
b)	Servicio de Alimentación
c)	Servicio de hospedaje
d)	Reconocimiento de ayudas humanitarias, apoyos transitorios, subsidios, compensaciones y/o gastos de viaje
e)	Servicio de alquiler de equipos, vehículos, herramientas, mobiliario, y otros servicios de alquiler
f)	Servicios especiales y/o complementarios
g)	 Apoyo logístico general</t>
  </si>
  <si>
    <t xml:space="preserve">Proveedor 1                                                                                                                                               </t>
  </si>
  <si>
    <t xml:space="preserve">Proveedor 2                                                                                                                                                     </t>
  </si>
  <si>
    <t xml:space="preserve">Proveedor 3                                                                       </t>
  </si>
  <si>
    <t xml:space="preserve">Proveedor 4                                          </t>
  </si>
  <si>
    <t xml:space="preserve">Proveedor 5                                                                                               </t>
  </si>
  <si>
    <t xml:space="preserve">Proveedor 6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</si>
</sst>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(&quot;$&quot;\ * #,##0_);_(&quot;$&quot;\ * \(#,##0\);_(&quot;$&quot;\ * &quot;-&quot;??_);_(@_)"/>
    <numFmt numFmtId="168" formatCode="_(* #,##0_);_(* \(#,##0\);_(* &quot;-&quot;??_);_(@_)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b/>
      <sz val="10"/>
      <color theme="0" tint="-4.9989318521683403E-2"/>
      <name val="Calibri"/>
      <family val="2"/>
      <scheme val="minor"/>
    </font>
    <font>
      <b/>
      <sz val="10"/>
      <color theme="1"/>
      <name val="Gill Sans MT"/>
      <family val="2"/>
    </font>
    <font>
      <sz val="10"/>
      <color theme="1"/>
      <name val="Gill Sans MT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0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theme="0" tint="-0.499984740745262"/>
      </right>
      <top style="thin">
        <color indexed="64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 style="thick">
        <color theme="0" tint="-0.499984740745262"/>
      </right>
      <top style="thin">
        <color indexed="64"/>
      </top>
      <bottom/>
      <diagonal/>
    </border>
    <border>
      <left/>
      <right style="thick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 style="thin">
        <color indexed="64"/>
      </left>
      <right/>
      <top/>
      <bottom style="thick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ck">
        <color theme="0" tint="-0.499984740745262"/>
      </bottom>
      <diagonal/>
    </border>
    <border>
      <left/>
      <right/>
      <top style="thin">
        <color indexed="64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n">
        <color indexed="64"/>
      </top>
      <bottom style="thick">
        <color theme="0" tint="-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ck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1" tint="0.499984740745262"/>
      </right>
      <top style="thin">
        <color indexed="64"/>
      </top>
      <bottom/>
      <diagonal/>
    </border>
  </borders>
  <cellStyleXfs count="5">
    <xf numFmtId="0" fontId="0" fillId="0" borderId="0"/>
    <xf numFmtId="165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19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3" borderId="2" xfId="0" applyFont="1" applyFill="1" applyBorder="1" applyAlignment="1">
      <alignment horizontal="center"/>
    </xf>
    <xf numFmtId="0" fontId="3" fillId="3" borderId="1" xfId="0" applyFont="1" applyFill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2" fillId="0" borderId="10" xfId="0" applyFont="1" applyBorder="1"/>
    <xf numFmtId="0" fontId="0" fillId="0" borderId="13" xfId="0" applyBorder="1"/>
    <xf numFmtId="0" fontId="0" fillId="0" borderId="5" xfId="0" applyBorder="1"/>
    <xf numFmtId="0" fontId="3" fillId="3" borderId="14" xfId="0" applyFont="1" applyFill="1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5" fillId="0" borderId="20" xfId="0" applyFont="1" applyBorder="1" applyAlignment="1">
      <alignment horizontal="center"/>
    </xf>
    <xf numFmtId="0" fontId="3" fillId="3" borderId="18" xfId="0" applyFont="1" applyFill="1" applyBorder="1"/>
    <xf numFmtId="0" fontId="3" fillId="3" borderId="2" xfId="0" applyFont="1" applyFill="1" applyBorder="1"/>
    <xf numFmtId="0" fontId="11" fillId="3" borderId="1" xfId="0" applyFont="1" applyFill="1" applyBorder="1" applyAlignment="1">
      <alignment horizontal="center" vertical="top"/>
    </xf>
    <xf numFmtId="0" fontId="14" fillId="3" borderId="1" xfId="0" applyFont="1" applyFill="1" applyBorder="1"/>
    <xf numFmtId="0" fontId="10" fillId="0" borderId="23" xfId="0" applyFont="1" applyBorder="1" applyAlignment="1">
      <alignment horizontal="center" vertical="center"/>
    </xf>
    <xf numFmtId="0" fontId="0" fillId="0" borderId="23" xfId="0" applyBorder="1"/>
    <xf numFmtId="0" fontId="6" fillId="0" borderId="22" xfId="0" applyFont="1" applyBorder="1" applyAlignment="1">
      <alignment vertical="center"/>
    </xf>
    <xf numFmtId="0" fontId="15" fillId="0" borderId="22" xfId="0" applyFont="1" applyBorder="1" applyAlignment="1">
      <alignment horizontal="center"/>
    </xf>
    <xf numFmtId="0" fontId="0" fillId="0" borderId="22" xfId="0" applyBorder="1"/>
    <xf numFmtId="0" fontId="15" fillId="0" borderId="22" xfId="0" applyFont="1" applyBorder="1" applyAlignment="1">
      <alignment horizontal="left"/>
    </xf>
    <xf numFmtId="0" fontId="15" fillId="0" borderId="21" xfId="0" applyFont="1" applyBorder="1" applyAlignment="1">
      <alignment horizontal="left"/>
    </xf>
    <xf numFmtId="0" fontId="14" fillId="3" borderId="23" xfId="0" applyFont="1" applyFill="1" applyBorder="1"/>
    <xf numFmtId="0" fontId="0" fillId="0" borderId="21" xfId="0" applyBorder="1"/>
    <xf numFmtId="0" fontId="0" fillId="0" borderId="6" xfId="0" applyBorder="1"/>
    <xf numFmtId="14" fontId="22" fillId="0" borderId="23" xfId="0" applyNumberFormat="1" applyFont="1" applyBorder="1" applyProtection="1">
      <protection locked="0"/>
    </xf>
    <xf numFmtId="0" fontId="3" fillId="3" borderId="14" xfId="0" applyFont="1" applyFill="1" applyBorder="1" applyAlignment="1">
      <alignment vertical="center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24" xfId="0" applyFont="1" applyFill="1" applyBorder="1" applyAlignment="1">
      <alignment horizontal="center" vertical="center" wrapText="1"/>
    </xf>
    <xf numFmtId="14" fontId="21" fillId="0" borderId="19" xfId="0" applyNumberFormat="1" applyFont="1" applyBorder="1" applyAlignment="1" applyProtection="1">
      <alignment horizontal="center" vertical="center"/>
      <protection locked="0"/>
    </xf>
    <xf numFmtId="168" fontId="0" fillId="0" borderId="0" xfId="2" applyNumberFormat="1" applyFont="1" applyAlignment="1">
      <alignment vertical="center"/>
    </xf>
    <xf numFmtId="168" fontId="0" fillId="0" borderId="1" xfId="2" applyNumberFormat="1" applyFont="1" applyBorder="1" applyAlignment="1">
      <alignment vertical="center"/>
    </xf>
    <xf numFmtId="0" fontId="0" fillId="0" borderId="1" xfId="0" applyBorder="1" applyAlignment="1">
      <alignment wrapText="1"/>
    </xf>
    <xf numFmtId="168" fontId="1" fillId="0" borderId="1" xfId="2" applyNumberFormat="1" applyFont="1" applyBorder="1" applyAlignment="1">
      <alignment vertical="center"/>
    </xf>
    <xf numFmtId="0" fontId="1" fillId="0" borderId="1" xfId="0" applyFont="1" applyBorder="1"/>
    <xf numFmtId="168" fontId="0" fillId="0" borderId="1" xfId="2" applyNumberFormat="1" applyFont="1" applyBorder="1" applyAlignment="1">
      <alignment wrapText="1"/>
    </xf>
    <xf numFmtId="168" fontId="0" fillId="0" borderId="1" xfId="2" applyNumberFormat="1" applyFont="1" applyBorder="1"/>
    <xf numFmtId="0" fontId="1" fillId="0" borderId="1" xfId="0" applyFont="1" applyBorder="1" applyAlignment="1">
      <alignment horizontal="center" wrapText="1"/>
    </xf>
    <xf numFmtId="168" fontId="1" fillId="0" borderId="1" xfId="2" applyNumberFormat="1" applyFont="1" applyBorder="1" applyAlignment="1">
      <alignment horizontal="center" vertical="center" wrapText="1"/>
    </xf>
    <xf numFmtId="168" fontId="1" fillId="0" borderId="1" xfId="2" applyNumberFormat="1" applyFont="1" applyBorder="1"/>
    <xf numFmtId="167" fontId="20" fillId="0" borderId="24" xfId="1" applyNumberFormat="1" applyFont="1" applyFill="1" applyBorder="1" applyAlignment="1" applyProtection="1">
      <protection locked="0"/>
    </xf>
    <xf numFmtId="168" fontId="0" fillId="0" borderId="0" xfId="2" applyNumberFormat="1" applyFont="1" applyProtection="1"/>
    <xf numFmtId="168" fontId="0" fillId="0" borderId="0" xfId="2" applyNumberFormat="1" applyFont="1"/>
    <xf numFmtId="0" fontId="3" fillId="3" borderId="4" xfId="0" applyFont="1" applyFill="1" applyBorder="1" applyAlignment="1">
      <alignment horizontal="center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0" fontId="1" fillId="0" borderId="4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left"/>
      <protection locked="0"/>
    </xf>
    <xf numFmtId="9" fontId="20" fillId="0" borderId="24" xfId="3" applyFont="1" applyFill="1" applyBorder="1" applyAlignment="1" applyProtection="1">
      <protection locked="0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14" fontId="22" fillId="0" borderId="8" xfId="0" applyNumberFormat="1" applyFont="1" applyBorder="1" applyProtection="1"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30" xfId="0" applyBorder="1" applyAlignment="1" applyProtection="1">
      <alignment vertical="top" wrapText="1"/>
      <protection locked="0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5" fillId="0" borderId="23" xfId="0" applyFont="1" applyBorder="1" applyAlignment="1">
      <alignment horizontal="left"/>
    </xf>
    <xf numFmtId="0" fontId="14" fillId="3" borderId="23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6" fillId="3" borderId="22" xfId="0" applyFont="1" applyFill="1" applyBorder="1" applyAlignment="1">
      <alignment horizontal="center"/>
    </xf>
    <xf numFmtId="0" fontId="13" fillId="4" borderId="23" xfId="0" applyFont="1" applyFill="1" applyBorder="1" applyAlignment="1">
      <alignment horizontal="left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3" fillId="4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12" fillId="3" borderId="23" xfId="0" applyFont="1" applyFill="1" applyBorder="1" applyAlignment="1">
      <alignment horizontal="center" wrapText="1"/>
    </xf>
    <xf numFmtId="0" fontId="9" fillId="3" borderId="23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left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1" fillId="3" borderId="1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/>
    </xf>
    <xf numFmtId="0" fontId="11" fillId="3" borderId="22" xfId="0" applyFont="1" applyFill="1" applyBorder="1" applyAlignment="1">
      <alignment horizontal="center"/>
    </xf>
    <xf numFmtId="0" fontId="10" fillId="0" borderId="23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0" borderId="1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0" fontId="0" fillId="0" borderId="25" xfId="0" applyBorder="1" applyAlignment="1" applyProtection="1">
      <alignment vertical="top" wrapText="1"/>
      <protection locked="0"/>
    </xf>
    <xf numFmtId="0" fontId="0" fillId="0" borderId="21" xfId="0" applyBorder="1" applyAlignment="1" applyProtection="1">
      <alignment vertical="top" wrapText="1"/>
      <protection locked="0"/>
    </xf>
    <xf numFmtId="0" fontId="24" fillId="0" borderId="2" xfId="4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8" fillId="3" borderId="25" xfId="0" applyFont="1" applyFill="1" applyBorder="1" applyAlignment="1">
      <alignment horizontal="center"/>
    </xf>
    <xf numFmtId="0" fontId="8" fillId="3" borderId="26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20" fillId="3" borderId="2" xfId="0" applyFont="1" applyFill="1" applyBorder="1" applyAlignment="1">
      <alignment horizontal="center" wrapText="1"/>
    </xf>
    <xf numFmtId="0" fontId="20" fillId="3" borderId="3" xfId="0" applyFont="1" applyFill="1" applyBorder="1" applyAlignment="1">
      <alignment horizontal="center" wrapText="1"/>
    </xf>
    <xf numFmtId="0" fontId="1" fillId="2" borderId="24" xfId="0" applyFont="1" applyFill="1" applyBorder="1" applyAlignment="1">
      <alignment horizontal="left"/>
    </xf>
    <xf numFmtId="0" fontId="18" fillId="0" borderId="1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22" fillId="0" borderId="1" xfId="0" applyFont="1" applyBorder="1" applyAlignment="1" applyProtection="1">
      <alignment horizontal="center"/>
      <protection locked="0"/>
    </xf>
    <xf numFmtId="0" fontId="1" fillId="2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vertical="top" wrapText="1"/>
      <protection locked="0"/>
    </xf>
    <xf numFmtId="0" fontId="13" fillId="0" borderId="1" xfId="0" applyFont="1" applyBorder="1" applyAlignment="1" applyProtection="1">
      <alignment vertical="top" wrapText="1"/>
      <protection locked="0"/>
    </xf>
    <xf numFmtId="0" fontId="13" fillId="0" borderId="2" xfId="0" applyFont="1" applyBorder="1" applyAlignment="1" applyProtection="1">
      <alignment vertical="top" wrapText="1"/>
      <protection locked="0"/>
    </xf>
    <xf numFmtId="0" fontId="13" fillId="0" borderId="11" xfId="0" applyFont="1" applyBorder="1" applyAlignment="1" applyProtection="1">
      <alignment vertical="top" wrapText="1"/>
      <protection locked="0"/>
    </xf>
    <xf numFmtId="164" fontId="1" fillId="4" borderId="2" xfId="0" applyNumberFormat="1" applyFont="1" applyFill="1" applyBorder="1" applyAlignment="1">
      <alignment horizontal="center" vertical="center" wrapText="1"/>
    </xf>
    <xf numFmtId="164" fontId="1" fillId="4" borderId="4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20" fillId="5" borderId="18" xfId="0" applyFont="1" applyFill="1" applyBorder="1" applyAlignment="1" applyProtection="1">
      <alignment horizontal="center" vertical="center" wrapText="1"/>
      <protection locked="0"/>
    </xf>
    <xf numFmtId="0" fontId="20" fillId="5" borderId="19" xfId="0" applyFont="1" applyFill="1" applyBorder="1" applyAlignment="1" applyProtection="1">
      <alignment horizontal="center" vertical="center" wrapText="1"/>
      <protection locked="0"/>
    </xf>
    <xf numFmtId="0" fontId="20" fillId="5" borderId="27" xfId="0" applyFont="1" applyFill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>
      <alignment horizontal="left"/>
    </xf>
    <xf numFmtId="0" fontId="20" fillId="0" borderId="5" xfId="0" applyFont="1" applyBorder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horizontal="left" vertical="center" wrapText="1"/>
      <protection locked="0"/>
    </xf>
    <xf numFmtId="0" fontId="3" fillId="3" borderId="5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0" fontId="1" fillId="0" borderId="4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2" xfId="0" applyFont="1" applyBorder="1" applyAlignment="1" applyProtection="1">
      <alignment vertical="top" wrapText="1"/>
      <protection locked="0"/>
    </xf>
    <xf numFmtId="0" fontId="1" fillId="0" borderId="22" xfId="0" applyFont="1" applyBorder="1" applyAlignment="1" applyProtection="1">
      <alignment vertical="top" wrapText="1"/>
      <protection locked="0"/>
    </xf>
    <xf numFmtId="0" fontId="1" fillId="0" borderId="23" xfId="0" applyFont="1" applyBorder="1" applyAlignment="1" applyProtection="1">
      <alignment vertical="top" wrapText="1"/>
      <protection locked="0"/>
    </xf>
    <xf numFmtId="0" fontId="1" fillId="0" borderId="25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24" fillId="0" borderId="2" xfId="4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168" fontId="1" fillId="0" borderId="2" xfId="2" applyNumberFormat="1" applyFont="1" applyBorder="1" applyAlignment="1">
      <alignment horizontal="center" vertical="center"/>
    </xf>
    <xf numFmtId="168" fontId="1" fillId="0" borderId="4" xfId="2" applyNumberFormat="1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</cellXfs>
  <cellStyles count="5">
    <cellStyle name="Hipervínculo" xfId="4" builtinId="8"/>
    <cellStyle name="Millares" xfId="2" builtinId="3"/>
    <cellStyle name="Moneda" xfId="1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checked="Checked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checked="Checked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342900</xdr:colOff>
          <xdr:row>11</xdr:row>
          <xdr:rowOff>165100</xdr:rowOff>
        </xdr:from>
        <xdr:to>
          <xdr:col>6</xdr:col>
          <xdr:colOff>590550</xdr:colOff>
          <xdr:row>13</xdr:row>
          <xdr:rowOff>12700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336550</xdr:colOff>
          <xdr:row>13</xdr:row>
          <xdr:rowOff>12700</xdr:rowOff>
        </xdr:from>
        <xdr:to>
          <xdr:col>6</xdr:col>
          <xdr:colOff>584200</xdr:colOff>
          <xdr:row>14</xdr:row>
          <xdr:rowOff>38100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374650</xdr:colOff>
          <xdr:row>17</xdr:row>
          <xdr:rowOff>152400</xdr:rowOff>
        </xdr:from>
        <xdr:to>
          <xdr:col>0</xdr:col>
          <xdr:colOff>622300</xdr:colOff>
          <xdr:row>19</xdr:row>
          <xdr:rowOff>50800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17</xdr:row>
          <xdr:rowOff>152400</xdr:rowOff>
        </xdr:from>
        <xdr:to>
          <xdr:col>2</xdr:col>
          <xdr:colOff>889000</xdr:colOff>
          <xdr:row>19</xdr:row>
          <xdr:rowOff>50800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533400</xdr:colOff>
      <xdr:row>0</xdr:row>
      <xdr:rowOff>95249</xdr:rowOff>
    </xdr:from>
    <xdr:to>
      <xdr:col>2</xdr:col>
      <xdr:colOff>1151283</xdr:colOff>
      <xdr:row>1</xdr:row>
      <xdr:rowOff>423936</xdr:rowOff>
    </xdr:to>
    <xdr:pic>
      <xdr:nvPicPr>
        <xdr:cNvPr id="24" name="Imagen 1" descr="F:\Metroseguridad\logo-en.p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5249"/>
          <a:ext cx="2556013" cy="5191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438150</xdr:colOff>
          <xdr:row>11</xdr:row>
          <xdr:rowOff>171450</xdr:rowOff>
        </xdr:from>
        <xdr:to>
          <xdr:col>2</xdr:col>
          <xdr:colOff>685800</xdr:colOff>
          <xdr:row>13</xdr:row>
          <xdr:rowOff>19050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431800</xdr:colOff>
          <xdr:row>13</xdr:row>
          <xdr:rowOff>19050</xdr:rowOff>
        </xdr:from>
        <xdr:to>
          <xdr:col>2</xdr:col>
          <xdr:colOff>679450</xdr:colOff>
          <xdr:row>14</xdr:row>
          <xdr:rowOff>50800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374650</xdr:colOff>
          <xdr:row>24</xdr:row>
          <xdr:rowOff>152400</xdr:rowOff>
        </xdr:from>
        <xdr:to>
          <xdr:col>0</xdr:col>
          <xdr:colOff>622300</xdr:colOff>
          <xdr:row>26</xdr:row>
          <xdr:rowOff>50800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24</xdr:row>
          <xdr:rowOff>152400</xdr:rowOff>
        </xdr:from>
        <xdr:to>
          <xdr:col>2</xdr:col>
          <xdr:colOff>889000</xdr:colOff>
          <xdr:row>26</xdr:row>
          <xdr:rowOff>50800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374650</xdr:colOff>
          <xdr:row>31</xdr:row>
          <xdr:rowOff>152400</xdr:rowOff>
        </xdr:from>
        <xdr:to>
          <xdr:col>0</xdr:col>
          <xdr:colOff>622300</xdr:colOff>
          <xdr:row>33</xdr:row>
          <xdr:rowOff>50800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31</xdr:row>
          <xdr:rowOff>152400</xdr:rowOff>
        </xdr:from>
        <xdr:to>
          <xdr:col>2</xdr:col>
          <xdr:colOff>889000</xdr:colOff>
          <xdr:row>33</xdr:row>
          <xdr:rowOff>50800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342900</xdr:colOff>
          <xdr:row>9</xdr:row>
          <xdr:rowOff>165100</xdr:rowOff>
        </xdr:from>
        <xdr:to>
          <xdr:col>7</xdr:col>
          <xdr:colOff>590550</xdr:colOff>
          <xdr:row>11</xdr:row>
          <xdr:rowOff>12700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336550</xdr:colOff>
          <xdr:row>11</xdr:row>
          <xdr:rowOff>12700</xdr:rowOff>
        </xdr:from>
        <xdr:to>
          <xdr:col>7</xdr:col>
          <xdr:colOff>584200</xdr:colOff>
          <xdr:row>12</xdr:row>
          <xdr:rowOff>38100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1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374650</xdr:colOff>
          <xdr:row>17</xdr:row>
          <xdr:rowOff>152400</xdr:rowOff>
        </xdr:from>
        <xdr:to>
          <xdr:col>0</xdr:col>
          <xdr:colOff>622300</xdr:colOff>
          <xdr:row>19</xdr:row>
          <xdr:rowOff>50800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1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17</xdr:row>
          <xdr:rowOff>152400</xdr:rowOff>
        </xdr:from>
        <xdr:to>
          <xdr:col>2</xdr:col>
          <xdr:colOff>889000</xdr:colOff>
          <xdr:row>19</xdr:row>
          <xdr:rowOff>50800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1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438150</xdr:colOff>
          <xdr:row>9</xdr:row>
          <xdr:rowOff>171450</xdr:rowOff>
        </xdr:from>
        <xdr:to>
          <xdr:col>2</xdr:col>
          <xdr:colOff>685800</xdr:colOff>
          <xdr:row>11</xdr:row>
          <xdr:rowOff>19050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1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431800</xdr:colOff>
          <xdr:row>11</xdr:row>
          <xdr:rowOff>19050</xdr:rowOff>
        </xdr:from>
        <xdr:to>
          <xdr:col>2</xdr:col>
          <xdr:colOff>679450</xdr:colOff>
          <xdr:row>12</xdr:row>
          <xdr:rowOff>50800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1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374650</xdr:colOff>
          <xdr:row>26</xdr:row>
          <xdr:rowOff>152400</xdr:rowOff>
        </xdr:from>
        <xdr:to>
          <xdr:col>0</xdr:col>
          <xdr:colOff>622300</xdr:colOff>
          <xdr:row>28</xdr:row>
          <xdr:rowOff>50800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1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26</xdr:row>
          <xdr:rowOff>152400</xdr:rowOff>
        </xdr:from>
        <xdr:to>
          <xdr:col>2</xdr:col>
          <xdr:colOff>889000</xdr:colOff>
          <xdr:row>28</xdr:row>
          <xdr:rowOff>50800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1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26</xdr:row>
          <xdr:rowOff>152400</xdr:rowOff>
        </xdr:from>
        <xdr:to>
          <xdr:col>2</xdr:col>
          <xdr:colOff>889000</xdr:colOff>
          <xdr:row>28</xdr:row>
          <xdr:rowOff>50800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1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374650</xdr:colOff>
          <xdr:row>62</xdr:row>
          <xdr:rowOff>152400</xdr:rowOff>
        </xdr:from>
        <xdr:to>
          <xdr:col>0</xdr:col>
          <xdr:colOff>622300</xdr:colOff>
          <xdr:row>64</xdr:row>
          <xdr:rowOff>50800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1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62</xdr:row>
          <xdr:rowOff>152400</xdr:rowOff>
        </xdr:from>
        <xdr:to>
          <xdr:col>2</xdr:col>
          <xdr:colOff>889000</xdr:colOff>
          <xdr:row>64</xdr:row>
          <xdr:rowOff>50800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1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62</xdr:row>
          <xdr:rowOff>152400</xdr:rowOff>
        </xdr:from>
        <xdr:to>
          <xdr:col>2</xdr:col>
          <xdr:colOff>889000</xdr:colOff>
          <xdr:row>64</xdr:row>
          <xdr:rowOff>50800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1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18</xdr:row>
          <xdr:rowOff>152400</xdr:rowOff>
        </xdr:from>
        <xdr:to>
          <xdr:col>2</xdr:col>
          <xdr:colOff>889000</xdr:colOff>
          <xdr:row>20</xdr:row>
          <xdr:rowOff>50800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1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27</xdr:row>
          <xdr:rowOff>152400</xdr:rowOff>
        </xdr:from>
        <xdr:to>
          <xdr:col>2</xdr:col>
          <xdr:colOff>889000</xdr:colOff>
          <xdr:row>29</xdr:row>
          <xdr:rowOff>50800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1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560918</xdr:colOff>
      <xdr:row>0</xdr:row>
      <xdr:rowOff>42333</xdr:rowOff>
    </xdr:from>
    <xdr:to>
      <xdr:col>1</xdr:col>
      <xdr:colOff>134056</xdr:colOff>
      <xdr:row>0</xdr:row>
      <xdr:rowOff>811389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087" r="20004" b="30667"/>
        <a:stretch/>
      </xdr:blipFill>
      <xdr:spPr bwMode="auto">
        <a:xfrm>
          <a:off x="560918" y="42333"/>
          <a:ext cx="814916" cy="76905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374650</xdr:colOff>
          <xdr:row>35</xdr:row>
          <xdr:rowOff>152400</xdr:rowOff>
        </xdr:from>
        <xdr:to>
          <xdr:col>0</xdr:col>
          <xdr:colOff>622300</xdr:colOff>
          <xdr:row>37</xdr:row>
          <xdr:rowOff>50800</xdr:rowOff>
        </xdr:to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1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35</xdr:row>
          <xdr:rowOff>152400</xdr:rowOff>
        </xdr:from>
        <xdr:to>
          <xdr:col>2</xdr:col>
          <xdr:colOff>889000</xdr:colOff>
          <xdr:row>37</xdr:row>
          <xdr:rowOff>50800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1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35</xdr:row>
          <xdr:rowOff>152400</xdr:rowOff>
        </xdr:from>
        <xdr:to>
          <xdr:col>2</xdr:col>
          <xdr:colOff>889000</xdr:colOff>
          <xdr:row>37</xdr:row>
          <xdr:rowOff>50800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1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374650</xdr:colOff>
          <xdr:row>44</xdr:row>
          <xdr:rowOff>152400</xdr:rowOff>
        </xdr:from>
        <xdr:to>
          <xdr:col>0</xdr:col>
          <xdr:colOff>622300</xdr:colOff>
          <xdr:row>46</xdr:row>
          <xdr:rowOff>50800</xdr:rowOff>
        </xdr:to>
        <xdr:sp macro="" textlink="">
          <xdr:nvSpPr>
            <xdr:cNvPr id="7194" name="Check Box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00000000-0008-0000-01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44</xdr:row>
          <xdr:rowOff>152400</xdr:rowOff>
        </xdr:from>
        <xdr:to>
          <xdr:col>2</xdr:col>
          <xdr:colOff>889000</xdr:colOff>
          <xdr:row>46</xdr:row>
          <xdr:rowOff>50800</xdr:rowOff>
        </xdr:to>
        <xdr:sp macro="" textlink="">
          <xdr:nvSpPr>
            <xdr:cNvPr id="7195" name="Check Box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00000000-0008-0000-01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44</xdr:row>
          <xdr:rowOff>152400</xdr:rowOff>
        </xdr:from>
        <xdr:to>
          <xdr:col>2</xdr:col>
          <xdr:colOff>889000</xdr:colOff>
          <xdr:row>46</xdr:row>
          <xdr:rowOff>50800</xdr:rowOff>
        </xdr:to>
        <xdr:sp macro="" textlink="">
          <xdr:nvSpPr>
            <xdr:cNvPr id="7196" name="Check Box 28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id="{00000000-0008-0000-0100-00001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374650</xdr:colOff>
          <xdr:row>53</xdr:row>
          <xdr:rowOff>152400</xdr:rowOff>
        </xdr:from>
        <xdr:to>
          <xdr:col>0</xdr:col>
          <xdr:colOff>622300</xdr:colOff>
          <xdr:row>55</xdr:row>
          <xdr:rowOff>50800</xdr:rowOff>
        </xdr:to>
        <xdr:sp macro="" textlink="">
          <xdr:nvSpPr>
            <xdr:cNvPr id="7197" name="Check Box 29" hidden="1">
              <a:extLst>
                <a:ext uri="{63B3BB69-23CF-44E3-9099-C40C66FF867C}">
                  <a14:compatExt spid="_x0000_s7197"/>
                </a:ext>
                <a:ext uri="{FF2B5EF4-FFF2-40B4-BE49-F238E27FC236}">
                  <a16:creationId xmlns:a16="http://schemas.microsoft.com/office/drawing/2014/main" id="{00000000-0008-0000-0100-00001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53</xdr:row>
          <xdr:rowOff>152400</xdr:rowOff>
        </xdr:from>
        <xdr:to>
          <xdr:col>2</xdr:col>
          <xdr:colOff>889000</xdr:colOff>
          <xdr:row>55</xdr:row>
          <xdr:rowOff>50800</xdr:rowOff>
        </xdr:to>
        <xdr:sp macro="" textlink="">
          <xdr:nvSpPr>
            <xdr:cNvPr id="7198" name="Check Box 30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:a16="http://schemas.microsoft.com/office/drawing/2014/main" id="{00000000-0008-0000-0100-00001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53</xdr:row>
          <xdr:rowOff>152400</xdr:rowOff>
        </xdr:from>
        <xdr:to>
          <xdr:col>2</xdr:col>
          <xdr:colOff>889000</xdr:colOff>
          <xdr:row>55</xdr:row>
          <xdr:rowOff>50800</xdr:rowOff>
        </xdr:to>
        <xdr:sp macro="" textlink="">
          <xdr:nvSpPr>
            <xdr:cNvPr id="7199" name="Check Box 31" hidden="1">
              <a:extLst>
                <a:ext uri="{63B3BB69-23CF-44E3-9099-C40C66FF867C}">
                  <a14:compatExt spid="_x0000_s7199"/>
                </a:ext>
                <a:ext uri="{FF2B5EF4-FFF2-40B4-BE49-F238E27FC236}">
                  <a16:creationId xmlns:a16="http://schemas.microsoft.com/office/drawing/2014/main" id="{00000000-0008-0000-0100-00001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.xml"/><Relationship Id="rId13" Type="http://schemas.openxmlformats.org/officeDocument/2006/relationships/ctrlProp" Target="../ctrlProps/ctrlProp20.xml"/><Relationship Id="rId18" Type="http://schemas.openxmlformats.org/officeDocument/2006/relationships/ctrlProp" Target="../ctrlProps/ctrlProp25.xml"/><Relationship Id="rId26" Type="http://schemas.openxmlformats.org/officeDocument/2006/relationships/ctrlProp" Target="../ctrlProps/ctrlProp33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28.xml"/><Relationship Id="rId7" Type="http://schemas.openxmlformats.org/officeDocument/2006/relationships/ctrlProp" Target="../ctrlProps/ctrlProp14.xml"/><Relationship Id="rId12" Type="http://schemas.openxmlformats.org/officeDocument/2006/relationships/ctrlProp" Target="../ctrlProps/ctrlProp19.xml"/><Relationship Id="rId17" Type="http://schemas.openxmlformats.org/officeDocument/2006/relationships/ctrlProp" Target="../ctrlProps/ctrlProp24.xml"/><Relationship Id="rId25" Type="http://schemas.openxmlformats.org/officeDocument/2006/relationships/ctrlProp" Target="../ctrlProps/ctrlProp32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3.xml"/><Relationship Id="rId20" Type="http://schemas.openxmlformats.org/officeDocument/2006/relationships/ctrlProp" Target="../ctrlProps/ctrlProp2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3.xml"/><Relationship Id="rId11" Type="http://schemas.openxmlformats.org/officeDocument/2006/relationships/ctrlProp" Target="../ctrlProps/ctrlProp18.xml"/><Relationship Id="rId24" Type="http://schemas.openxmlformats.org/officeDocument/2006/relationships/ctrlProp" Target="../ctrlProps/ctrlProp31.xml"/><Relationship Id="rId5" Type="http://schemas.openxmlformats.org/officeDocument/2006/relationships/ctrlProp" Target="../ctrlProps/ctrlProp12.xml"/><Relationship Id="rId15" Type="http://schemas.openxmlformats.org/officeDocument/2006/relationships/ctrlProp" Target="../ctrlProps/ctrlProp22.xml"/><Relationship Id="rId23" Type="http://schemas.openxmlformats.org/officeDocument/2006/relationships/ctrlProp" Target="../ctrlProps/ctrlProp30.xml"/><Relationship Id="rId10" Type="http://schemas.openxmlformats.org/officeDocument/2006/relationships/ctrlProp" Target="../ctrlProps/ctrlProp17.xml"/><Relationship Id="rId19" Type="http://schemas.openxmlformats.org/officeDocument/2006/relationships/ctrlProp" Target="../ctrlProps/ctrlProp26.xml"/><Relationship Id="rId4" Type="http://schemas.openxmlformats.org/officeDocument/2006/relationships/ctrlProp" Target="../ctrlProps/ctrlProp11.xml"/><Relationship Id="rId9" Type="http://schemas.openxmlformats.org/officeDocument/2006/relationships/ctrlProp" Target="../ctrlProps/ctrlProp16.xml"/><Relationship Id="rId14" Type="http://schemas.openxmlformats.org/officeDocument/2006/relationships/ctrlProp" Target="../ctrlProps/ctrlProp21.xml"/><Relationship Id="rId22" Type="http://schemas.openxmlformats.org/officeDocument/2006/relationships/ctrlProp" Target="../ctrlProps/ctrlProp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79"/>
  <sheetViews>
    <sheetView view="pageBreakPreview" topLeftCell="A36" zoomScale="55" zoomScaleNormal="85" zoomScaleSheetLayoutView="55" workbookViewId="0">
      <selection activeCell="A48" sqref="A48:G48"/>
    </sheetView>
  </sheetViews>
  <sheetFormatPr baseColWidth="10" defaultRowHeight="14.5" x14ac:dyDescent="0.35"/>
  <cols>
    <col min="1" max="1" width="17.81640625" customWidth="1"/>
    <col min="2" max="2" width="11.1796875" customWidth="1"/>
    <col min="3" max="3" width="22" customWidth="1"/>
    <col min="4" max="4" width="4" customWidth="1"/>
    <col min="5" max="5" width="19.54296875" customWidth="1"/>
    <col min="6" max="6" width="9" customWidth="1"/>
    <col min="7" max="7" width="19.7265625" customWidth="1"/>
  </cols>
  <sheetData>
    <row r="1" spans="1:7" x14ac:dyDescent="0.35">
      <c r="D1" s="90" t="s">
        <v>20</v>
      </c>
      <c r="E1" s="90"/>
      <c r="F1" s="90"/>
      <c r="G1" s="90"/>
    </row>
    <row r="2" spans="1:7" ht="44.25" customHeight="1" x14ac:dyDescent="0.35">
      <c r="D2" s="91"/>
      <c r="E2" s="91"/>
      <c r="F2" s="91"/>
      <c r="G2" s="91"/>
    </row>
    <row r="3" spans="1:7" ht="15" thickBot="1" x14ac:dyDescent="0.4">
      <c r="A3" s="11" t="s">
        <v>0</v>
      </c>
      <c r="B3" s="17"/>
      <c r="C3" s="14"/>
      <c r="D3" s="15"/>
      <c r="E3" s="15"/>
      <c r="F3" s="11" t="s">
        <v>2</v>
      </c>
      <c r="G3" s="16" t="s">
        <v>15</v>
      </c>
    </row>
    <row r="4" spans="1:7" ht="15" thickTop="1" x14ac:dyDescent="0.35"/>
    <row r="5" spans="1:7" x14ac:dyDescent="0.35">
      <c r="A5" s="98" t="s">
        <v>19</v>
      </c>
      <c r="B5" s="98"/>
      <c r="C5" s="98"/>
      <c r="D5" s="98"/>
      <c r="E5" s="98"/>
      <c r="F5" s="98"/>
      <c r="G5" s="99"/>
    </row>
    <row r="6" spans="1:7" x14ac:dyDescent="0.35">
      <c r="A6" s="102" t="s">
        <v>50</v>
      </c>
      <c r="B6" s="103"/>
      <c r="C6" s="103"/>
      <c r="D6" s="103"/>
      <c r="E6" s="103"/>
      <c r="F6" s="103"/>
      <c r="G6" s="104"/>
    </row>
    <row r="7" spans="1:7" ht="42" customHeight="1" thickBot="1" x14ac:dyDescent="0.4">
      <c r="A7" s="105"/>
      <c r="B7" s="106"/>
      <c r="C7" s="106"/>
      <c r="D7" s="106"/>
      <c r="E7" s="106"/>
      <c r="F7" s="106"/>
      <c r="G7" s="107"/>
    </row>
    <row r="8" spans="1:7" ht="11.25" customHeight="1" thickTop="1" x14ac:dyDescent="0.35"/>
    <row r="9" spans="1:7" ht="16.5" customHeight="1" x14ac:dyDescent="0.35">
      <c r="A9" s="116" t="s">
        <v>22</v>
      </c>
      <c r="B9" s="117"/>
      <c r="C9" s="117"/>
      <c r="D9" s="117"/>
      <c r="E9" s="117"/>
      <c r="F9" s="117"/>
      <c r="G9" s="118"/>
    </row>
    <row r="10" spans="1:7" ht="7.5" customHeight="1" x14ac:dyDescent="0.35"/>
    <row r="11" spans="1:7" x14ac:dyDescent="0.35">
      <c r="A11" s="98" t="s">
        <v>7</v>
      </c>
      <c r="B11" s="98"/>
      <c r="C11" s="98"/>
      <c r="D11" s="98"/>
      <c r="E11" s="98"/>
      <c r="F11" s="98"/>
      <c r="G11" s="99"/>
    </row>
    <row r="12" spans="1:7" x14ac:dyDescent="0.35">
      <c r="A12" s="108" t="s">
        <v>31</v>
      </c>
      <c r="B12" s="109"/>
      <c r="C12" s="109"/>
      <c r="D12" s="109"/>
      <c r="E12" s="109"/>
      <c r="F12" s="109"/>
      <c r="G12" s="110"/>
    </row>
    <row r="13" spans="1:7" ht="19.5" customHeight="1" x14ac:dyDescent="0.35">
      <c r="A13" s="97" t="s">
        <v>8</v>
      </c>
      <c r="B13" s="95"/>
      <c r="C13" s="95"/>
      <c r="D13" s="95"/>
      <c r="E13" s="95" t="s">
        <v>9</v>
      </c>
      <c r="F13" s="95"/>
      <c r="G13" s="96"/>
    </row>
    <row r="14" spans="1:7" ht="19.5" customHeight="1" thickBot="1" x14ac:dyDescent="0.4">
      <c r="A14" s="100" t="s">
        <v>3</v>
      </c>
      <c r="B14" s="101"/>
      <c r="C14" s="101"/>
      <c r="D14" s="101"/>
      <c r="E14" s="12" t="s">
        <v>10</v>
      </c>
      <c r="F14" s="12"/>
      <c r="G14" s="13"/>
    </row>
    <row r="15" spans="1:7" ht="15" thickTop="1" x14ac:dyDescent="0.35"/>
    <row r="16" spans="1:7" x14ac:dyDescent="0.35">
      <c r="A16" s="92" t="s">
        <v>11</v>
      </c>
      <c r="B16" s="93"/>
      <c r="C16" s="93"/>
      <c r="D16" s="93"/>
      <c r="E16" s="93"/>
      <c r="F16" s="93"/>
      <c r="G16" s="94"/>
    </row>
    <row r="17" spans="1:7" x14ac:dyDescent="0.35">
      <c r="A17" s="5" t="s">
        <v>12</v>
      </c>
      <c r="B17" s="18"/>
      <c r="C17" s="2"/>
      <c r="D17" s="3"/>
      <c r="E17" s="3"/>
      <c r="F17" s="4" t="s">
        <v>1</v>
      </c>
      <c r="G17" s="8" t="s">
        <v>4</v>
      </c>
    </row>
    <row r="18" spans="1:7" x14ac:dyDescent="0.35">
      <c r="A18" s="80" t="s">
        <v>13</v>
      </c>
      <c r="B18" s="80"/>
      <c r="C18" s="80"/>
      <c r="D18" s="80"/>
      <c r="E18" s="80"/>
      <c r="F18" s="80"/>
      <c r="G18" s="81"/>
    </row>
    <row r="19" spans="1:7" x14ac:dyDescent="0.35">
      <c r="A19" s="82" t="s">
        <v>5</v>
      </c>
      <c r="B19" s="83"/>
      <c r="C19" s="6" t="s">
        <v>6</v>
      </c>
      <c r="D19" s="84" t="s">
        <v>24</v>
      </c>
      <c r="E19" s="85"/>
      <c r="F19" s="85"/>
      <c r="G19" s="85"/>
    </row>
    <row r="20" spans="1:7" x14ac:dyDescent="0.35">
      <c r="A20" s="86"/>
      <c r="B20" s="87"/>
      <c r="C20" s="1"/>
      <c r="D20" s="85"/>
      <c r="E20" s="85"/>
      <c r="F20" s="85"/>
      <c r="G20" s="85"/>
    </row>
    <row r="21" spans="1:7" x14ac:dyDescent="0.35">
      <c r="A21" s="88" t="s">
        <v>23</v>
      </c>
      <c r="B21" s="89"/>
      <c r="C21" s="7" t="s">
        <v>16</v>
      </c>
      <c r="D21" s="85"/>
      <c r="E21" s="85"/>
      <c r="F21" s="85"/>
      <c r="G21" s="85"/>
    </row>
    <row r="22" spans="1:7" ht="9.75" customHeight="1" x14ac:dyDescent="0.35">
      <c r="A22" s="10"/>
      <c r="G22" s="9"/>
    </row>
    <row r="23" spans="1:7" x14ac:dyDescent="0.35">
      <c r="A23" s="92" t="s">
        <v>25</v>
      </c>
      <c r="B23" s="93"/>
      <c r="C23" s="93"/>
      <c r="D23" s="93"/>
      <c r="E23" s="93"/>
      <c r="F23" s="93"/>
      <c r="G23" s="94"/>
    </row>
    <row r="24" spans="1:7" x14ac:dyDescent="0.35">
      <c r="A24" s="5" t="s">
        <v>12</v>
      </c>
      <c r="B24" s="18"/>
      <c r="C24" s="2"/>
      <c r="D24" s="3"/>
      <c r="E24" s="3"/>
      <c r="F24" s="4" t="s">
        <v>1</v>
      </c>
      <c r="G24" s="8" t="s">
        <v>4</v>
      </c>
    </row>
    <row r="25" spans="1:7" x14ac:dyDescent="0.35">
      <c r="A25" s="80" t="s">
        <v>13</v>
      </c>
      <c r="B25" s="80"/>
      <c r="C25" s="80"/>
      <c r="D25" s="80"/>
      <c r="E25" s="80"/>
      <c r="F25" s="80"/>
      <c r="G25" s="81"/>
    </row>
    <row r="26" spans="1:7" x14ac:dyDescent="0.35">
      <c r="A26" s="82" t="s">
        <v>5</v>
      </c>
      <c r="B26" s="83"/>
      <c r="C26" s="6" t="s">
        <v>6</v>
      </c>
      <c r="D26" s="84" t="s">
        <v>24</v>
      </c>
      <c r="E26" s="85"/>
      <c r="F26" s="85"/>
      <c r="G26" s="85"/>
    </row>
    <row r="27" spans="1:7" x14ac:dyDescent="0.35">
      <c r="A27" s="86"/>
      <c r="B27" s="87"/>
      <c r="C27" s="1"/>
      <c r="D27" s="85"/>
      <c r="E27" s="85"/>
      <c r="F27" s="85"/>
      <c r="G27" s="85"/>
    </row>
    <row r="28" spans="1:7" x14ac:dyDescent="0.35">
      <c r="A28" s="88" t="s">
        <v>23</v>
      </c>
      <c r="B28" s="89"/>
      <c r="C28" s="7" t="s">
        <v>16</v>
      </c>
      <c r="D28" s="85"/>
      <c r="E28" s="85"/>
      <c r="F28" s="85"/>
      <c r="G28" s="85"/>
    </row>
    <row r="29" spans="1:7" x14ac:dyDescent="0.35">
      <c r="A29" s="10"/>
      <c r="G29" s="9"/>
    </row>
    <row r="30" spans="1:7" x14ac:dyDescent="0.35">
      <c r="A30" s="92" t="s">
        <v>26</v>
      </c>
      <c r="B30" s="93"/>
      <c r="C30" s="93"/>
      <c r="D30" s="93"/>
      <c r="E30" s="93"/>
      <c r="F30" s="93"/>
      <c r="G30" s="94"/>
    </row>
    <row r="31" spans="1:7" x14ac:dyDescent="0.35">
      <c r="A31" s="5" t="s">
        <v>12</v>
      </c>
      <c r="B31" s="18"/>
      <c r="C31" s="2"/>
      <c r="D31" s="3"/>
      <c r="E31" s="3"/>
      <c r="F31" s="4" t="s">
        <v>1</v>
      </c>
      <c r="G31" s="8" t="s">
        <v>4</v>
      </c>
    </row>
    <row r="32" spans="1:7" x14ac:dyDescent="0.35">
      <c r="A32" s="80" t="s">
        <v>13</v>
      </c>
      <c r="B32" s="80"/>
      <c r="C32" s="80"/>
      <c r="D32" s="80"/>
      <c r="E32" s="80"/>
      <c r="F32" s="80"/>
      <c r="G32" s="81"/>
    </row>
    <row r="33" spans="1:7" x14ac:dyDescent="0.35">
      <c r="A33" s="82" t="s">
        <v>5</v>
      </c>
      <c r="B33" s="83"/>
      <c r="C33" s="6" t="s">
        <v>6</v>
      </c>
      <c r="D33" s="84" t="s">
        <v>24</v>
      </c>
      <c r="E33" s="85"/>
      <c r="F33" s="85"/>
      <c r="G33" s="85"/>
    </row>
    <row r="34" spans="1:7" x14ac:dyDescent="0.35">
      <c r="A34" s="86"/>
      <c r="B34" s="87"/>
      <c r="C34" s="1"/>
      <c r="D34" s="85"/>
      <c r="E34" s="85"/>
      <c r="F34" s="85"/>
      <c r="G34" s="85"/>
    </row>
    <row r="35" spans="1:7" x14ac:dyDescent="0.35">
      <c r="A35" s="88" t="s">
        <v>23</v>
      </c>
      <c r="B35" s="89"/>
      <c r="C35" s="7" t="s">
        <v>16</v>
      </c>
      <c r="D35" s="85"/>
      <c r="E35" s="85"/>
      <c r="F35" s="85"/>
      <c r="G35" s="85"/>
    </row>
    <row r="37" spans="1:7" x14ac:dyDescent="0.35">
      <c r="A37" s="111" t="s">
        <v>21</v>
      </c>
      <c r="B37" s="111"/>
      <c r="C37" s="111"/>
      <c r="D37" s="111"/>
      <c r="E37" s="111"/>
      <c r="F37" s="111"/>
      <c r="G37" s="112"/>
    </row>
    <row r="38" spans="1:7" x14ac:dyDescent="0.35">
      <c r="A38" s="68"/>
      <c r="B38" s="68"/>
      <c r="C38" s="68"/>
      <c r="D38" s="68"/>
      <c r="E38" s="68"/>
      <c r="F38" s="68"/>
      <c r="G38" s="113"/>
    </row>
    <row r="39" spans="1:7" x14ac:dyDescent="0.35">
      <c r="A39" s="68"/>
      <c r="B39" s="68"/>
      <c r="C39" s="68"/>
      <c r="D39" s="68"/>
      <c r="E39" s="68"/>
      <c r="F39" s="68"/>
      <c r="G39" s="113"/>
    </row>
    <row r="40" spans="1:7" ht="87.75" customHeight="1" thickBot="1" x14ac:dyDescent="0.4">
      <c r="A40" s="114"/>
      <c r="B40" s="114"/>
      <c r="C40" s="114"/>
      <c r="D40" s="114"/>
      <c r="E40" s="114"/>
      <c r="F40" s="114"/>
      <c r="G40" s="115"/>
    </row>
    <row r="41" spans="1:7" ht="15" thickTop="1" x14ac:dyDescent="0.35"/>
    <row r="43" spans="1:7" x14ac:dyDescent="0.35">
      <c r="A43" s="119" t="s">
        <v>18</v>
      </c>
      <c r="B43" s="119"/>
      <c r="C43" s="119"/>
      <c r="D43" s="119"/>
      <c r="E43" s="119"/>
      <c r="F43" s="119"/>
      <c r="G43" s="120"/>
    </row>
    <row r="44" spans="1:7" ht="31.5" customHeight="1" x14ac:dyDescent="0.35">
      <c r="A44" s="84" t="s">
        <v>27</v>
      </c>
      <c r="B44" s="84"/>
      <c r="C44" s="84"/>
      <c r="D44" s="84"/>
      <c r="E44" s="84"/>
      <c r="F44" s="84"/>
      <c r="G44" s="122"/>
    </row>
    <row r="45" spans="1:7" ht="37.5" customHeight="1" x14ac:dyDescent="0.35">
      <c r="A45" s="84" t="s">
        <v>51</v>
      </c>
      <c r="B45" s="84"/>
      <c r="C45" s="84"/>
      <c r="D45" s="84"/>
      <c r="E45" s="84"/>
      <c r="F45" s="84"/>
      <c r="G45" s="122"/>
    </row>
    <row r="46" spans="1:7" ht="30" customHeight="1" x14ac:dyDescent="0.35">
      <c r="A46" s="123" t="s">
        <v>28</v>
      </c>
      <c r="B46" s="124"/>
      <c r="C46" s="124"/>
      <c r="D46" s="124"/>
      <c r="E46" s="124"/>
      <c r="F46" s="124"/>
      <c r="G46" s="125"/>
    </row>
    <row r="47" spans="1:7" ht="30" customHeight="1" x14ac:dyDescent="0.35">
      <c r="A47" s="123" t="s">
        <v>29</v>
      </c>
      <c r="B47" s="124"/>
      <c r="C47" s="124"/>
      <c r="D47" s="124"/>
      <c r="E47" s="124"/>
      <c r="F47" s="124"/>
      <c r="G47" s="125"/>
    </row>
    <row r="48" spans="1:7" ht="20.25" customHeight="1" x14ac:dyDescent="0.35">
      <c r="A48" s="123" t="s">
        <v>30</v>
      </c>
      <c r="B48" s="124"/>
      <c r="C48" s="124"/>
      <c r="D48" s="124"/>
      <c r="E48" s="124"/>
      <c r="F48" s="124"/>
      <c r="G48" s="125"/>
    </row>
    <row r="49" spans="1:7" x14ac:dyDescent="0.35">
      <c r="A49" s="116" t="s">
        <v>49</v>
      </c>
      <c r="B49" s="117"/>
      <c r="C49" s="117"/>
      <c r="D49" s="117"/>
      <c r="E49" s="117"/>
      <c r="F49" s="117"/>
      <c r="G49" s="118"/>
    </row>
    <row r="53" spans="1:7" x14ac:dyDescent="0.35">
      <c r="A53" s="126" t="s">
        <v>35</v>
      </c>
      <c r="B53" s="126"/>
      <c r="C53" s="19" t="s">
        <v>36</v>
      </c>
      <c r="D53" s="127" t="s">
        <v>37</v>
      </c>
      <c r="E53" s="127"/>
      <c r="F53" s="127" t="s">
        <v>38</v>
      </c>
      <c r="G53" s="128"/>
    </row>
    <row r="54" spans="1:7" ht="16.5" thickBot="1" x14ac:dyDescent="0.4">
      <c r="A54" s="129"/>
      <c r="B54" s="129"/>
      <c r="C54" s="21"/>
      <c r="D54" s="129"/>
      <c r="E54" s="129"/>
      <c r="F54" s="129"/>
      <c r="G54" s="130"/>
    </row>
    <row r="55" spans="1:7" ht="15" thickTop="1" x14ac:dyDescent="0.35"/>
    <row r="56" spans="1:7" x14ac:dyDescent="0.35">
      <c r="A56" s="69" t="s">
        <v>34</v>
      </c>
      <c r="B56" s="69"/>
      <c r="C56" s="69"/>
      <c r="D56" s="69"/>
      <c r="E56" s="69"/>
      <c r="F56" s="69"/>
      <c r="G56" s="69"/>
    </row>
    <row r="57" spans="1:7" ht="36.75" customHeight="1" x14ac:dyDescent="0.35">
      <c r="A57" s="75"/>
      <c r="B57" s="75"/>
      <c r="C57" s="75"/>
      <c r="D57" s="75"/>
      <c r="E57" s="75"/>
      <c r="F57" s="75"/>
      <c r="G57" s="75"/>
    </row>
    <row r="58" spans="1:7" ht="18.75" customHeight="1" thickBot="1" x14ac:dyDescent="0.55000000000000004">
      <c r="A58" s="76" t="s">
        <v>32</v>
      </c>
      <c r="B58" s="76"/>
      <c r="C58" s="22"/>
      <c r="D58" s="77" t="s">
        <v>33</v>
      </c>
      <c r="E58" s="77"/>
      <c r="F58" s="63"/>
      <c r="G58" s="64"/>
    </row>
    <row r="59" spans="1:7" ht="18.75" customHeight="1" thickTop="1" x14ac:dyDescent="0.35"/>
    <row r="60" spans="1:7" ht="18" customHeight="1" x14ac:dyDescent="0.35">
      <c r="A60" s="78" t="s">
        <v>39</v>
      </c>
      <c r="B60" s="78"/>
      <c r="C60" s="79" t="s">
        <v>11</v>
      </c>
      <c r="D60" s="79"/>
      <c r="E60" s="79" t="s">
        <v>25</v>
      </c>
      <c r="F60" s="79"/>
      <c r="G60" s="23" t="s">
        <v>26</v>
      </c>
    </row>
    <row r="61" spans="1:7" x14ac:dyDescent="0.35">
      <c r="A61" s="74" t="s">
        <v>40</v>
      </c>
      <c r="B61" s="74"/>
      <c r="C61" s="72" t="s">
        <v>15</v>
      </c>
      <c r="D61" s="72"/>
      <c r="E61" s="72" t="s">
        <v>15</v>
      </c>
      <c r="F61" s="72"/>
      <c r="G61" s="24" t="s">
        <v>15</v>
      </c>
    </row>
    <row r="62" spans="1:7" x14ac:dyDescent="0.35">
      <c r="A62" s="74" t="s">
        <v>44</v>
      </c>
      <c r="B62" s="74"/>
      <c r="C62" s="72" t="s">
        <v>15</v>
      </c>
      <c r="D62" s="72"/>
      <c r="E62" s="72" t="s">
        <v>15</v>
      </c>
      <c r="F62" s="72"/>
      <c r="G62" s="24" t="s">
        <v>15</v>
      </c>
    </row>
    <row r="63" spans="1:7" x14ac:dyDescent="0.35">
      <c r="A63" s="74" t="s">
        <v>41</v>
      </c>
      <c r="B63" s="74"/>
      <c r="C63" s="68"/>
      <c r="D63" s="68"/>
      <c r="E63" s="72"/>
      <c r="F63" s="72"/>
      <c r="G63" s="25"/>
    </row>
    <row r="64" spans="1:7" x14ac:dyDescent="0.35">
      <c r="A64" s="74" t="s">
        <v>42</v>
      </c>
      <c r="B64" s="74"/>
      <c r="C64" s="73" t="s">
        <v>4</v>
      </c>
      <c r="D64" s="73"/>
      <c r="E64" s="73" t="s">
        <v>4</v>
      </c>
      <c r="F64" s="73"/>
      <c r="G64" s="26" t="s">
        <v>4</v>
      </c>
    </row>
    <row r="65" spans="1:7" ht="15" thickBot="1" x14ac:dyDescent="0.4">
      <c r="A65" s="71" t="s">
        <v>43</v>
      </c>
      <c r="B65" s="71"/>
      <c r="C65" s="65" t="s">
        <v>4</v>
      </c>
      <c r="D65" s="65"/>
      <c r="E65" s="65" t="s">
        <v>4</v>
      </c>
      <c r="F65" s="65"/>
      <c r="G65" s="27" t="s">
        <v>4</v>
      </c>
    </row>
    <row r="66" spans="1:7" ht="15" thickTop="1" x14ac:dyDescent="0.35"/>
    <row r="67" spans="1:7" x14ac:dyDescent="0.35">
      <c r="A67" s="67" t="s">
        <v>45</v>
      </c>
      <c r="B67" s="67"/>
      <c r="C67" s="68"/>
      <c r="D67" s="68"/>
      <c r="E67" s="68"/>
      <c r="F67" s="20" t="s">
        <v>46</v>
      </c>
      <c r="G67" s="25"/>
    </row>
    <row r="68" spans="1:7" x14ac:dyDescent="0.35">
      <c r="A68" s="67" t="s">
        <v>45</v>
      </c>
      <c r="B68" s="67"/>
      <c r="C68" s="68"/>
      <c r="D68" s="68"/>
      <c r="E68" s="68"/>
      <c r="F68" s="20" t="s">
        <v>46</v>
      </c>
      <c r="G68" s="25"/>
    </row>
    <row r="69" spans="1:7" ht="15" thickBot="1" x14ac:dyDescent="0.4">
      <c r="A69" s="66" t="s">
        <v>45</v>
      </c>
      <c r="B69" s="66"/>
      <c r="C69" s="63"/>
      <c r="D69" s="63"/>
      <c r="E69" s="63"/>
      <c r="F69" s="28" t="s">
        <v>46</v>
      </c>
      <c r="G69" s="29"/>
    </row>
    <row r="70" spans="1:7" ht="15" thickTop="1" x14ac:dyDescent="0.35"/>
    <row r="71" spans="1:7" x14ac:dyDescent="0.35">
      <c r="A71" s="69" t="s">
        <v>47</v>
      </c>
      <c r="B71" s="69"/>
      <c r="C71" s="69"/>
      <c r="D71" s="69"/>
      <c r="E71" s="69"/>
      <c r="F71" s="69"/>
      <c r="G71" s="70"/>
    </row>
    <row r="72" spans="1:7" ht="57" customHeight="1" thickBot="1" x14ac:dyDescent="0.4">
      <c r="A72" s="63"/>
      <c r="B72" s="63"/>
      <c r="C72" s="63"/>
      <c r="D72" s="63"/>
      <c r="E72" s="63"/>
      <c r="F72" s="63"/>
      <c r="G72" s="64"/>
    </row>
    <row r="73" spans="1:7" ht="15" thickTop="1" x14ac:dyDescent="0.35"/>
    <row r="74" spans="1:7" x14ac:dyDescent="0.35">
      <c r="A74" s="69" t="s">
        <v>48</v>
      </c>
      <c r="B74" s="69"/>
      <c r="C74" s="69"/>
      <c r="D74" s="69"/>
      <c r="E74" s="69"/>
      <c r="F74" s="69"/>
      <c r="G74" s="70"/>
    </row>
    <row r="75" spans="1:7" ht="63.75" customHeight="1" thickBot="1" x14ac:dyDescent="0.4">
      <c r="A75" s="63"/>
      <c r="B75" s="63"/>
      <c r="C75" s="63"/>
      <c r="D75" s="63"/>
      <c r="E75" s="63"/>
      <c r="F75" s="63"/>
      <c r="G75" s="64"/>
    </row>
    <row r="76" spans="1:7" ht="15" thickTop="1" x14ac:dyDescent="0.35"/>
    <row r="77" spans="1:7" x14ac:dyDescent="0.35">
      <c r="C77" s="121" t="s">
        <v>14</v>
      </c>
      <c r="D77" s="121"/>
      <c r="E77" s="121"/>
    </row>
    <row r="78" spans="1:7" x14ac:dyDescent="0.35">
      <c r="C78" s="79" t="s">
        <v>17</v>
      </c>
      <c r="D78" s="79"/>
      <c r="E78" s="79"/>
    </row>
    <row r="79" spans="1:7" x14ac:dyDescent="0.35">
      <c r="C79" s="79"/>
      <c r="D79" s="79"/>
      <c r="E79" s="79"/>
    </row>
  </sheetData>
  <mergeCells count="77">
    <mergeCell ref="C78:E79"/>
    <mergeCell ref="C77:E77"/>
    <mergeCell ref="A44:G44"/>
    <mergeCell ref="A45:G45"/>
    <mergeCell ref="A46:G46"/>
    <mergeCell ref="A47:G47"/>
    <mergeCell ref="A53:B53"/>
    <mergeCell ref="F53:G53"/>
    <mergeCell ref="D53:E53"/>
    <mergeCell ref="D54:E54"/>
    <mergeCell ref="F54:G54"/>
    <mergeCell ref="A54:B54"/>
    <mergeCell ref="A56:G56"/>
    <mergeCell ref="A48:G48"/>
    <mergeCell ref="A61:B61"/>
    <mergeCell ref="A63:B63"/>
    <mergeCell ref="A37:G37"/>
    <mergeCell ref="A38:G40"/>
    <mergeCell ref="A9:G9"/>
    <mergeCell ref="A49:G49"/>
    <mergeCell ref="A21:B21"/>
    <mergeCell ref="A43:G43"/>
    <mergeCell ref="A19:B19"/>
    <mergeCell ref="A20:B20"/>
    <mergeCell ref="D19:G21"/>
    <mergeCell ref="A30:G30"/>
    <mergeCell ref="A32:G32"/>
    <mergeCell ref="A33:B33"/>
    <mergeCell ref="D33:G35"/>
    <mergeCell ref="A34:B34"/>
    <mergeCell ref="A35:B35"/>
    <mergeCell ref="A23:G23"/>
    <mergeCell ref="D1:G2"/>
    <mergeCell ref="A18:G18"/>
    <mergeCell ref="A16:G16"/>
    <mergeCell ref="E13:G13"/>
    <mergeCell ref="A13:D13"/>
    <mergeCell ref="A11:G11"/>
    <mergeCell ref="A14:D14"/>
    <mergeCell ref="A5:G5"/>
    <mergeCell ref="A6:G7"/>
    <mergeCell ref="A12:G12"/>
    <mergeCell ref="A25:G25"/>
    <mergeCell ref="A26:B26"/>
    <mergeCell ref="D26:G28"/>
    <mergeCell ref="A27:B27"/>
    <mergeCell ref="A28:B28"/>
    <mergeCell ref="A57:G57"/>
    <mergeCell ref="A58:B58"/>
    <mergeCell ref="D58:E58"/>
    <mergeCell ref="A60:B60"/>
    <mergeCell ref="C60:D60"/>
    <mergeCell ref="E60:F60"/>
    <mergeCell ref="F58:G58"/>
    <mergeCell ref="E61:F61"/>
    <mergeCell ref="E63:F63"/>
    <mergeCell ref="E64:F64"/>
    <mergeCell ref="A62:B62"/>
    <mergeCell ref="C62:D62"/>
    <mergeCell ref="E62:F62"/>
    <mergeCell ref="A64:B64"/>
    <mergeCell ref="C61:D61"/>
    <mergeCell ref="C63:D63"/>
    <mergeCell ref="C64:D64"/>
    <mergeCell ref="A75:G75"/>
    <mergeCell ref="E65:F65"/>
    <mergeCell ref="A69:B69"/>
    <mergeCell ref="C69:E69"/>
    <mergeCell ref="A68:B68"/>
    <mergeCell ref="C68:E68"/>
    <mergeCell ref="A71:G71"/>
    <mergeCell ref="A72:G72"/>
    <mergeCell ref="A74:G74"/>
    <mergeCell ref="C67:E67"/>
    <mergeCell ref="A67:B67"/>
    <mergeCell ref="A65:B65"/>
    <mergeCell ref="C65:D65"/>
  </mergeCells>
  <pageMargins left="0.70866141732283461" right="0.70866141732283461" top="0.74803149606299213" bottom="0.74803149606299213" header="0.31496062992125984" footer="0.31496062992125984"/>
  <pageSetup paperSize="9" scale="82" orientation="portrait" r:id="rId1"/>
  <headerFooter>
    <oddFooter>&amp;RFO-GSL-57</oddFooter>
  </headerFooter>
  <rowBreaks count="1" manualBreakCount="1">
    <brk id="48" max="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0" r:id="rId4" name="Check Box 4">
              <controlPr defaultSize="0" autoFill="0" autoLine="0" autoPict="0">
                <anchor moveWithCells="1" sizeWithCells="1">
                  <from>
                    <xdr:col>6</xdr:col>
                    <xdr:colOff>342900</xdr:colOff>
                    <xdr:row>11</xdr:row>
                    <xdr:rowOff>165100</xdr:rowOff>
                  </from>
                  <to>
                    <xdr:col>6</xdr:col>
                    <xdr:colOff>590550</xdr:colOff>
                    <xdr:row>13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5" name="Check Box 5">
              <controlPr defaultSize="0" autoFill="0" autoLine="0" autoPict="0">
                <anchor moveWithCells="1" sizeWithCells="1">
                  <from>
                    <xdr:col>6</xdr:col>
                    <xdr:colOff>336550</xdr:colOff>
                    <xdr:row>13</xdr:row>
                    <xdr:rowOff>12700</xdr:rowOff>
                  </from>
                  <to>
                    <xdr:col>6</xdr:col>
                    <xdr:colOff>584200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6" name="Check Box 7">
              <controlPr defaultSize="0" autoFill="0" autoLine="0" autoPict="0">
                <anchor moveWithCells="1" sizeWithCells="1">
                  <from>
                    <xdr:col>0</xdr:col>
                    <xdr:colOff>374650</xdr:colOff>
                    <xdr:row>17</xdr:row>
                    <xdr:rowOff>152400</xdr:rowOff>
                  </from>
                  <to>
                    <xdr:col>0</xdr:col>
                    <xdr:colOff>622300</xdr:colOff>
                    <xdr:row>19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7" name="Check Box 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17</xdr:row>
                    <xdr:rowOff>152400</xdr:rowOff>
                  </from>
                  <to>
                    <xdr:col>2</xdr:col>
                    <xdr:colOff>889000</xdr:colOff>
                    <xdr:row>19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8" name="Check Box 9">
              <controlPr defaultSize="0" autoFill="0" autoLine="0" autoPict="0">
                <anchor moveWithCells="1" sizeWithCells="1">
                  <from>
                    <xdr:col>2</xdr:col>
                    <xdr:colOff>438150</xdr:colOff>
                    <xdr:row>11</xdr:row>
                    <xdr:rowOff>171450</xdr:rowOff>
                  </from>
                  <to>
                    <xdr:col>2</xdr:col>
                    <xdr:colOff>685800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9" name="Check Box 10">
              <controlPr defaultSize="0" autoFill="0" autoLine="0" autoPict="0">
                <anchor moveWithCells="1" sizeWithCells="1">
                  <from>
                    <xdr:col>2</xdr:col>
                    <xdr:colOff>431800</xdr:colOff>
                    <xdr:row>13</xdr:row>
                    <xdr:rowOff>19050</xdr:rowOff>
                  </from>
                  <to>
                    <xdr:col>2</xdr:col>
                    <xdr:colOff>679450</xdr:colOff>
                    <xdr:row>14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0" name="Check Box 11">
              <controlPr defaultSize="0" autoFill="0" autoLine="0" autoPict="0">
                <anchor moveWithCells="1" sizeWithCells="1">
                  <from>
                    <xdr:col>0</xdr:col>
                    <xdr:colOff>374650</xdr:colOff>
                    <xdr:row>24</xdr:row>
                    <xdr:rowOff>152400</xdr:rowOff>
                  </from>
                  <to>
                    <xdr:col>0</xdr:col>
                    <xdr:colOff>622300</xdr:colOff>
                    <xdr:row>26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1" name="Check Box 12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24</xdr:row>
                    <xdr:rowOff>152400</xdr:rowOff>
                  </from>
                  <to>
                    <xdr:col>2</xdr:col>
                    <xdr:colOff>889000</xdr:colOff>
                    <xdr:row>26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2" name="Check Box 13">
              <controlPr defaultSize="0" autoFill="0" autoLine="0" autoPict="0">
                <anchor moveWithCells="1" sizeWithCells="1">
                  <from>
                    <xdr:col>0</xdr:col>
                    <xdr:colOff>374650</xdr:colOff>
                    <xdr:row>31</xdr:row>
                    <xdr:rowOff>152400</xdr:rowOff>
                  </from>
                  <to>
                    <xdr:col>0</xdr:col>
                    <xdr:colOff>622300</xdr:colOff>
                    <xdr:row>33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3" name="Check Box 1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31</xdr:row>
                    <xdr:rowOff>152400</xdr:rowOff>
                  </from>
                  <to>
                    <xdr:col>2</xdr:col>
                    <xdr:colOff>889000</xdr:colOff>
                    <xdr:row>33</xdr:row>
                    <xdr:rowOff>50800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2"/>
  <sheetViews>
    <sheetView showGridLines="0" tabSelected="1" view="pageBreakPreview" topLeftCell="A14" zoomScale="90" zoomScaleNormal="90" zoomScaleSheetLayoutView="90" workbookViewId="0">
      <selection activeCell="C24" sqref="C24:E24"/>
    </sheetView>
  </sheetViews>
  <sheetFormatPr baseColWidth="10" defaultColWidth="11.453125" defaultRowHeight="14.5" x14ac:dyDescent="0.35"/>
  <cols>
    <col min="1" max="1" width="17.81640625" customWidth="1"/>
    <col min="2" max="2" width="16.7265625" customWidth="1"/>
    <col min="3" max="3" width="22" customWidth="1"/>
    <col min="4" max="4" width="4" customWidth="1"/>
    <col min="5" max="5" width="19.54296875" customWidth="1"/>
    <col min="6" max="7" width="9" customWidth="1"/>
    <col min="8" max="8" width="19.81640625" bestFit="1" customWidth="1"/>
    <col min="10" max="10" width="14.81640625" bestFit="1" customWidth="1"/>
  </cols>
  <sheetData>
    <row r="1" spans="1:8" ht="74" customHeight="1" x14ac:dyDescent="0.35">
      <c r="C1" s="167" t="s">
        <v>20</v>
      </c>
      <c r="D1" s="167"/>
      <c r="E1" s="167"/>
      <c r="F1" s="167"/>
      <c r="G1" s="167"/>
      <c r="H1" s="167"/>
    </row>
    <row r="2" spans="1:8" ht="15" thickBot="1" x14ac:dyDescent="0.4">
      <c r="A2" s="32" t="s">
        <v>0</v>
      </c>
      <c r="B2" s="168" t="s">
        <v>74</v>
      </c>
      <c r="C2" s="169"/>
      <c r="D2" s="169"/>
      <c r="E2" s="170"/>
      <c r="F2" s="176" t="s">
        <v>2</v>
      </c>
      <c r="G2" s="177"/>
      <c r="H2" s="36">
        <v>44963</v>
      </c>
    </row>
    <row r="3" spans="1:8" ht="7.5" customHeight="1" thickTop="1" x14ac:dyDescent="0.35"/>
    <row r="4" spans="1:8" x14ac:dyDescent="0.35">
      <c r="A4" s="174" t="s">
        <v>19</v>
      </c>
      <c r="B4" s="175"/>
      <c r="C4" s="175"/>
      <c r="D4" s="175"/>
      <c r="E4" s="175"/>
      <c r="F4" s="175"/>
      <c r="G4" s="175"/>
      <c r="H4" s="175"/>
    </row>
    <row r="5" spans="1:8" ht="113.25" customHeight="1" x14ac:dyDescent="0.35">
      <c r="A5" s="172" t="s">
        <v>84</v>
      </c>
      <c r="B5" s="173"/>
      <c r="C5" s="173"/>
      <c r="D5" s="173"/>
      <c r="E5" s="173"/>
      <c r="F5" s="173"/>
      <c r="G5" s="173"/>
      <c r="H5" s="173"/>
    </row>
    <row r="6" spans="1:8" ht="24.5" customHeight="1" x14ac:dyDescent="0.35">
      <c r="A6" s="172"/>
      <c r="B6" s="173"/>
      <c r="C6" s="173"/>
      <c r="D6" s="173"/>
      <c r="E6" s="173"/>
      <c r="F6" s="173"/>
      <c r="G6" s="173"/>
      <c r="H6" s="173"/>
    </row>
    <row r="7" spans="1:8" ht="2.5" customHeight="1" x14ac:dyDescent="0.35"/>
    <row r="8" spans="1:8" ht="7.5" hidden="1" customHeight="1" x14ac:dyDescent="0.35"/>
    <row r="9" spans="1:8" x14ac:dyDescent="0.35">
      <c r="A9" s="98" t="s">
        <v>7</v>
      </c>
      <c r="B9" s="98"/>
      <c r="C9" s="98"/>
      <c r="D9" s="98"/>
      <c r="E9" s="98"/>
      <c r="F9" s="98"/>
      <c r="G9" s="171"/>
      <c r="H9" s="99"/>
    </row>
    <row r="10" spans="1:8" x14ac:dyDescent="0.35">
      <c r="A10" s="108" t="s">
        <v>53</v>
      </c>
      <c r="B10" s="109"/>
      <c r="C10" s="109"/>
      <c r="D10" s="109"/>
      <c r="E10" s="109"/>
      <c r="F10" s="109"/>
      <c r="G10" s="109"/>
      <c r="H10" s="110"/>
    </row>
    <row r="11" spans="1:8" ht="34.5" customHeight="1" x14ac:dyDescent="0.35">
      <c r="A11" s="97" t="s">
        <v>8</v>
      </c>
      <c r="B11" s="95"/>
      <c r="C11" s="95"/>
      <c r="D11" s="95"/>
      <c r="E11" s="178" t="s">
        <v>73</v>
      </c>
      <c r="F11" s="95"/>
      <c r="G11" s="95"/>
      <c r="H11" s="96"/>
    </row>
    <row r="12" spans="1:8" ht="19.5" customHeight="1" thickBot="1" x14ac:dyDescent="0.4">
      <c r="A12" s="100" t="s">
        <v>3</v>
      </c>
      <c r="B12" s="101"/>
      <c r="C12" s="101"/>
      <c r="D12" s="101"/>
      <c r="E12" s="12" t="s">
        <v>10</v>
      </c>
      <c r="F12" s="12"/>
      <c r="G12" s="12"/>
      <c r="H12" s="13"/>
    </row>
    <row r="13" spans="1:8" ht="9.75" customHeight="1" thickTop="1" x14ac:dyDescent="0.35">
      <c r="A13" s="3"/>
      <c r="B13" s="3"/>
      <c r="C13" s="3"/>
      <c r="D13" s="3"/>
      <c r="E13" s="3"/>
      <c r="F13" s="3"/>
      <c r="G13" s="3"/>
      <c r="H13" s="3"/>
    </row>
    <row r="14" spans="1:8" x14ac:dyDescent="0.35">
      <c r="A14" s="33" t="s">
        <v>85</v>
      </c>
      <c r="B14" s="34"/>
      <c r="C14" s="34"/>
      <c r="D14" s="34"/>
      <c r="E14" s="34"/>
      <c r="F14" s="34"/>
      <c r="G14" s="34"/>
      <c r="H14" s="35"/>
    </row>
    <row r="15" spans="1:8" ht="26.15" customHeight="1" x14ac:dyDescent="0.35">
      <c r="A15" s="143" t="s">
        <v>12</v>
      </c>
      <c r="B15" s="144"/>
      <c r="C15" s="179"/>
      <c r="D15" s="180"/>
      <c r="E15" s="181"/>
      <c r="F15" s="148" t="s">
        <v>75</v>
      </c>
      <c r="G15" s="149"/>
      <c r="H15" s="47">
        <v>735700</v>
      </c>
    </row>
    <row r="16" spans="1:8" x14ac:dyDescent="0.35">
      <c r="A16" s="4"/>
      <c r="B16" s="50"/>
      <c r="C16" s="51"/>
      <c r="D16" s="52"/>
      <c r="E16" s="53"/>
      <c r="F16" s="148" t="s">
        <v>76</v>
      </c>
      <c r="G16" s="149"/>
      <c r="H16" s="57">
        <v>0.12</v>
      </c>
    </row>
    <row r="17" spans="1:10" ht="34.5" customHeight="1" x14ac:dyDescent="0.35">
      <c r="A17" s="4"/>
      <c r="B17" s="50"/>
      <c r="C17" s="51"/>
      <c r="D17" s="52"/>
      <c r="E17" s="53"/>
      <c r="F17" s="148" t="s">
        <v>78</v>
      </c>
      <c r="G17" s="149"/>
      <c r="H17" s="57">
        <v>0.03</v>
      </c>
    </row>
    <row r="18" spans="1:10" x14ac:dyDescent="0.35">
      <c r="A18" s="80" t="s">
        <v>13</v>
      </c>
      <c r="B18" s="80"/>
      <c r="C18" s="80"/>
      <c r="D18" s="80"/>
      <c r="E18" s="80"/>
      <c r="F18" s="80"/>
      <c r="G18" s="131"/>
      <c r="H18" s="132"/>
    </row>
    <row r="19" spans="1:10" x14ac:dyDescent="0.35">
      <c r="A19" s="82"/>
      <c r="B19" s="83"/>
      <c r="C19" s="6" t="s">
        <v>52</v>
      </c>
      <c r="D19" s="182" t="s">
        <v>80</v>
      </c>
      <c r="E19" s="182"/>
      <c r="F19" s="182"/>
      <c r="G19" s="183"/>
      <c r="H19" s="184"/>
    </row>
    <row r="20" spans="1:10" x14ac:dyDescent="0.35">
      <c r="A20" s="188"/>
      <c r="B20" s="189"/>
      <c r="C20" s="6" t="s">
        <v>72</v>
      </c>
      <c r="D20" s="182"/>
      <c r="E20" s="182"/>
      <c r="F20" s="182"/>
      <c r="G20" s="183"/>
      <c r="H20" s="184"/>
    </row>
    <row r="21" spans="1:10" ht="15" thickBot="1" x14ac:dyDescent="0.4">
      <c r="A21" s="141" t="s">
        <v>56</v>
      </c>
      <c r="B21" s="142"/>
      <c r="C21" s="31">
        <v>44959</v>
      </c>
      <c r="D21" s="185"/>
      <c r="E21" s="185"/>
      <c r="F21" s="185"/>
      <c r="G21" s="186"/>
      <c r="H21" s="187"/>
      <c r="J21" s="48"/>
    </row>
    <row r="22" spans="1:10" ht="9.75" customHeight="1" thickTop="1" x14ac:dyDescent="0.35">
      <c r="A22" s="30"/>
      <c r="B22" s="30"/>
      <c r="C22" s="30"/>
      <c r="D22" s="30"/>
      <c r="E22" s="30"/>
      <c r="F22" s="30"/>
      <c r="G22" s="30"/>
      <c r="H22" s="30"/>
    </row>
    <row r="23" spans="1:10" x14ac:dyDescent="0.35">
      <c r="A23" s="92" t="s">
        <v>86</v>
      </c>
      <c r="B23" s="93"/>
      <c r="C23" s="93"/>
      <c r="D23" s="93"/>
      <c r="E23" s="93"/>
      <c r="F23" s="93"/>
      <c r="G23" s="93"/>
      <c r="H23" s="150"/>
    </row>
    <row r="24" spans="1:10" ht="31" customHeight="1" x14ac:dyDescent="0.35">
      <c r="A24" s="143" t="s">
        <v>12</v>
      </c>
      <c r="B24" s="144"/>
      <c r="C24" s="145"/>
      <c r="D24" s="146"/>
      <c r="E24" s="147"/>
      <c r="F24" s="148" t="s">
        <v>77</v>
      </c>
      <c r="G24" s="149"/>
      <c r="H24" s="47">
        <v>678751</v>
      </c>
    </row>
    <row r="25" spans="1:10" x14ac:dyDescent="0.35">
      <c r="A25" s="4"/>
      <c r="B25" s="4"/>
      <c r="C25" s="54"/>
      <c r="D25" s="55"/>
      <c r="E25" s="56"/>
      <c r="F25" s="148" t="s">
        <v>76</v>
      </c>
      <c r="G25" s="149"/>
      <c r="H25" s="57">
        <v>0.12</v>
      </c>
    </row>
    <row r="26" spans="1:10" ht="34.5" customHeight="1" x14ac:dyDescent="0.35">
      <c r="A26" s="4"/>
      <c r="B26" s="50"/>
      <c r="C26" s="51"/>
      <c r="D26" s="52"/>
      <c r="E26" s="53"/>
      <c r="F26" s="148" t="s">
        <v>78</v>
      </c>
      <c r="G26" s="149"/>
      <c r="H26" s="57">
        <v>0</v>
      </c>
    </row>
    <row r="27" spans="1:10" x14ac:dyDescent="0.35">
      <c r="A27" s="80" t="s">
        <v>13</v>
      </c>
      <c r="B27" s="80"/>
      <c r="C27" s="80"/>
      <c r="D27" s="80"/>
      <c r="E27" s="80"/>
      <c r="F27" s="80"/>
      <c r="G27" s="131"/>
      <c r="H27" s="132"/>
    </row>
    <row r="28" spans="1:10" x14ac:dyDescent="0.35">
      <c r="A28" s="82" t="s">
        <v>5</v>
      </c>
      <c r="B28" s="83"/>
      <c r="C28" s="6" t="s">
        <v>52</v>
      </c>
      <c r="D28" s="133" t="s">
        <v>81</v>
      </c>
      <c r="E28" s="133"/>
      <c r="F28" s="133"/>
      <c r="G28" s="134"/>
      <c r="H28" s="135"/>
    </row>
    <row r="29" spans="1:10" x14ac:dyDescent="0.35">
      <c r="A29" s="139"/>
      <c r="B29" s="140"/>
      <c r="C29" s="6" t="s">
        <v>72</v>
      </c>
      <c r="D29" s="133"/>
      <c r="E29" s="133"/>
      <c r="F29" s="133"/>
      <c r="G29" s="134"/>
      <c r="H29" s="135"/>
    </row>
    <row r="30" spans="1:10" ht="15" thickBot="1" x14ac:dyDescent="0.4">
      <c r="A30" s="141" t="s">
        <v>56</v>
      </c>
      <c r="B30" s="142"/>
      <c r="C30" s="31">
        <v>44963</v>
      </c>
      <c r="D30" s="136"/>
      <c r="E30" s="136"/>
      <c r="F30" s="136"/>
      <c r="G30" s="137"/>
      <c r="H30" s="138"/>
    </row>
    <row r="31" spans="1:10" ht="10.5" customHeight="1" thickTop="1" x14ac:dyDescent="0.35">
      <c r="A31" s="58"/>
      <c r="B31" s="59"/>
      <c r="C31" s="60"/>
      <c r="D31" s="61"/>
      <c r="E31" s="61"/>
      <c r="F31" s="61"/>
      <c r="G31" s="61"/>
      <c r="H31" s="62"/>
    </row>
    <row r="32" spans="1:10" x14ac:dyDescent="0.35">
      <c r="A32" s="92" t="s">
        <v>87</v>
      </c>
      <c r="B32" s="93"/>
      <c r="C32" s="93"/>
      <c r="D32" s="93"/>
      <c r="E32" s="93"/>
      <c r="F32" s="93"/>
      <c r="G32" s="93"/>
      <c r="H32" s="150"/>
    </row>
    <row r="33" spans="1:8" x14ac:dyDescent="0.35">
      <c r="A33" s="143" t="s">
        <v>12</v>
      </c>
      <c r="B33" s="144"/>
      <c r="C33" s="145"/>
      <c r="D33" s="146"/>
      <c r="E33" s="147"/>
      <c r="F33" s="148" t="s">
        <v>77</v>
      </c>
      <c r="G33" s="149"/>
      <c r="H33" s="47">
        <v>595173</v>
      </c>
    </row>
    <row r="34" spans="1:8" x14ac:dyDescent="0.35">
      <c r="A34" s="4"/>
      <c r="B34" s="50"/>
      <c r="C34" s="54"/>
      <c r="D34" s="55"/>
      <c r="E34" s="56"/>
      <c r="F34" s="148" t="s">
        <v>76</v>
      </c>
      <c r="G34" s="149"/>
      <c r="H34" s="57">
        <v>0.15</v>
      </c>
    </row>
    <row r="35" spans="1:8" x14ac:dyDescent="0.35">
      <c r="A35" s="4"/>
      <c r="B35" s="50"/>
      <c r="C35" s="54"/>
      <c r="D35" s="55"/>
      <c r="E35" s="56"/>
      <c r="F35" s="148" t="s">
        <v>78</v>
      </c>
      <c r="G35" s="149"/>
      <c r="H35" s="57">
        <v>0</v>
      </c>
    </row>
    <row r="36" spans="1:8" x14ac:dyDescent="0.35">
      <c r="A36" s="80" t="s">
        <v>13</v>
      </c>
      <c r="B36" s="80"/>
      <c r="C36" s="80"/>
      <c r="D36" s="80"/>
      <c r="E36" s="80"/>
      <c r="F36" s="80"/>
      <c r="G36" s="131"/>
      <c r="H36" s="132"/>
    </row>
    <row r="37" spans="1:8" x14ac:dyDescent="0.35">
      <c r="A37" s="82" t="s">
        <v>5</v>
      </c>
      <c r="B37" s="83"/>
      <c r="C37" s="6" t="s">
        <v>52</v>
      </c>
      <c r="D37" s="133" t="s">
        <v>82</v>
      </c>
      <c r="E37" s="133"/>
      <c r="F37" s="133"/>
      <c r="G37" s="134"/>
      <c r="H37" s="135"/>
    </row>
    <row r="38" spans="1:8" x14ac:dyDescent="0.35">
      <c r="A38" s="139"/>
      <c r="B38" s="140"/>
      <c r="C38" s="6" t="s">
        <v>72</v>
      </c>
      <c r="D38" s="133"/>
      <c r="E38" s="133"/>
      <c r="F38" s="133"/>
      <c r="G38" s="134"/>
      <c r="H38" s="135"/>
    </row>
    <row r="39" spans="1:8" ht="15" thickBot="1" x14ac:dyDescent="0.4">
      <c r="A39" s="141" t="s">
        <v>56</v>
      </c>
      <c r="B39" s="142"/>
      <c r="C39" s="31">
        <v>44963</v>
      </c>
      <c r="D39" s="136"/>
      <c r="E39" s="136"/>
      <c r="F39" s="136"/>
      <c r="G39" s="137"/>
      <c r="H39" s="138"/>
    </row>
    <row r="40" spans="1:8" ht="9" customHeight="1" thickTop="1" x14ac:dyDescent="0.35">
      <c r="A40" s="58"/>
      <c r="B40" s="59"/>
      <c r="C40" s="60"/>
      <c r="D40" s="61"/>
      <c r="E40" s="61"/>
      <c r="F40" s="61"/>
      <c r="G40" s="61"/>
      <c r="H40" s="62"/>
    </row>
    <row r="41" spans="1:8" x14ac:dyDescent="0.35">
      <c r="A41" s="92" t="s">
        <v>88</v>
      </c>
      <c r="B41" s="93"/>
      <c r="C41" s="93"/>
      <c r="D41" s="93"/>
      <c r="E41" s="93"/>
      <c r="F41" s="93"/>
      <c r="G41" s="93"/>
      <c r="H41" s="150"/>
    </row>
    <row r="42" spans="1:8" x14ac:dyDescent="0.35">
      <c r="A42" s="143" t="s">
        <v>12</v>
      </c>
      <c r="B42" s="144"/>
      <c r="C42" s="145"/>
      <c r="D42" s="146"/>
      <c r="E42" s="147"/>
      <c r="F42" s="148" t="s">
        <v>77</v>
      </c>
      <c r="G42" s="149"/>
      <c r="H42" s="47">
        <v>652410</v>
      </c>
    </row>
    <row r="43" spans="1:8" x14ac:dyDescent="0.35">
      <c r="A43" s="4"/>
      <c r="B43" s="50"/>
      <c r="C43" s="54"/>
      <c r="D43" s="55"/>
      <c r="E43" s="56"/>
      <c r="F43" s="148" t="s">
        <v>76</v>
      </c>
      <c r="G43" s="149"/>
      <c r="H43" s="57">
        <v>0</v>
      </c>
    </row>
    <row r="44" spans="1:8" x14ac:dyDescent="0.35">
      <c r="A44" s="4"/>
      <c r="B44" s="50"/>
      <c r="C44" s="54"/>
      <c r="D44" s="55"/>
      <c r="E44" s="56"/>
      <c r="F44" s="148" t="s">
        <v>78</v>
      </c>
      <c r="G44" s="149"/>
      <c r="H44" s="57">
        <v>0</v>
      </c>
    </row>
    <row r="45" spans="1:8" x14ac:dyDescent="0.35">
      <c r="A45" s="80" t="s">
        <v>13</v>
      </c>
      <c r="B45" s="80"/>
      <c r="C45" s="80"/>
      <c r="D45" s="80"/>
      <c r="E45" s="80"/>
      <c r="F45" s="80"/>
      <c r="G45" s="131"/>
      <c r="H45" s="132"/>
    </row>
    <row r="46" spans="1:8" x14ac:dyDescent="0.35">
      <c r="A46" s="82" t="s">
        <v>5</v>
      </c>
      <c r="B46" s="83"/>
      <c r="C46" s="6" t="s">
        <v>52</v>
      </c>
      <c r="D46" s="133" t="s">
        <v>82</v>
      </c>
      <c r="E46" s="133"/>
      <c r="F46" s="133"/>
      <c r="G46" s="134"/>
      <c r="H46" s="135"/>
    </row>
    <row r="47" spans="1:8" x14ac:dyDescent="0.35">
      <c r="A47" s="139"/>
      <c r="B47" s="140"/>
      <c r="C47" s="6" t="s">
        <v>72</v>
      </c>
      <c r="D47" s="133"/>
      <c r="E47" s="133"/>
      <c r="F47" s="133"/>
      <c r="G47" s="134"/>
      <c r="H47" s="135"/>
    </row>
    <row r="48" spans="1:8" ht="15" thickBot="1" x14ac:dyDescent="0.4">
      <c r="A48" s="141" t="s">
        <v>56</v>
      </c>
      <c r="B48" s="142"/>
      <c r="C48" s="31">
        <v>44963</v>
      </c>
      <c r="D48" s="136"/>
      <c r="E48" s="136"/>
      <c r="F48" s="136"/>
      <c r="G48" s="137"/>
      <c r="H48" s="138"/>
    </row>
    <row r="49" spans="1:8" ht="9.5" customHeight="1" thickTop="1" x14ac:dyDescent="0.35">
      <c r="A49" s="58"/>
      <c r="B49" s="59"/>
      <c r="C49" s="60"/>
      <c r="D49" s="61"/>
      <c r="E49" s="61"/>
      <c r="F49" s="61"/>
      <c r="G49" s="61"/>
      <c r="H49" s="62"/>
    </row>
    <row r="50" spans="1:8" x14ac:dyDescent="0.35">
      <c r="A50" s="92" t="s">
        <v>89</v>
      </c>
      <c r="B50" s="93"/>
      <c r="C50" s="93"/>
      <c r="D50" s="93"/>
      <c r="E50" s="93"/>
      <c r="F50" s="93"/>
      <c r="G50" s="93"/>
      <c r="H50" s="150"/>
    </row>
    <row r="51" spans="1:8" x14ac:dyDescent="0.35">
      <c r="A51" s="143" t="s">
        <v>12</v>
      </c>
      <c r="B51" s="144"/>
      <c r="C51" s="145"/>
      <c r="D51" s="146"/>
      <c r="E51" s="147"/>
      <c r="F51" s="148" t="s">
        <v>77</v>
      </c>
      <c r="G51" s="149"/>
      <c r="H51" s="47">
        <v>622794</v>
      </c>
    </row>
    <row r="52" spans="1:8" x14ac:dyDescent="0.35">
      <c r="A52" s="4"/>
      <c r="B52" s="50"/>
      <c r="C52" s="54"/>
      <c r="D52" s="55"/>
      <c r="E52" s="56"/>
      <c r="F52" s="148" t="s">
        <v>76</v>
      </c>
      <c r="G52" s="149"/>
      <c r="H52" s="57">
        <v>0.12</v>
      </c>
    </row>
    <row r="53" spans="1:8" x14ac:dyDescent="0.35">
      <c r="A53" s="4"/>
      <c r="B53" s="50"/>
      <c r="C53" s="54"/>
      <c r="D53" s="55"/>
      <c r="E53" s="56"/>
      <c r="F53" s="148" t="s">
        <v>78</v>
      </c>
      <c r="G53" s="149"/>
      <c r="H53" s="57">
        <v>0.05</v>
      </c>
    </row>
    <row r="54" spans="1:8" x14ac:dyDescent="0.35">
      <c r="A54" s="80" t="s">
        <v>13</v>
      </c>
      <c r="B54" s="80"/>
      <c r="C54" s="80"/>
      <c r="D54" s="80"/>
      <c r="E54" s="80"/>
      <c r="F54" s="80"/>
      <c r="G54" s="131"/>
      <c r="H54" s="132"/>
    </row>
    <row r="55" spans="1:8" x14ac:dyDescent="0.35">
      <c r="A55" s="82" t="s">
        <v>5</v>
      </c>
      <c r="B55" s="83"/>
      <c r="C55" s="6" t="s">
        <v>52</v>
      </c>
      <c r="D55" s="133" t="s">
        <v>82</v>
      </c>
      <c r="E55" s="133"/>
      <c r="F55" s="133"/>
      <c r="G55" s="134"/>
      <c r="H55" s="135"/>
    </row>
    <row r="56" spans="1:8" x14ac:dyDescent="0.35">
      <c r="A56" s="139"/>
      <c r="B56" s="140"/>
      <c r="C56" s="6" t="s">
        <v>72</v>
      </c>
      <c r="D56" s="133"/>
      <c r="E56" s="133"/>
      <c r="F56" s="133"/>
      <c r="G56" s="134"/>
      <c r="H56" s="135"/>
    </row>
    <row r="57" spans="1:8" ht="15" thickBot="1" x14ac:dyDescent="0.4">
      <c r="A57" s="141" t="s">
        <v>56</v>
      </c>
      <c r="B57" s="142"/>
      <c r="C57" s="31">
        <v>44963</v>
      </c>
      <c r="D57" s="136"/>
      <c r="E57" s="136"/>
      <c r="F57" s="136"/>
      <c r="G57" s="137"/>
      <c r="H57" s="138"/>
    </row>
    <row r="58" spans="1:8" ht="8" customHeight="1" thickTop="1" x14ac:dyDescent="0.35">
      <c r="A58" s="58"/>
      <c r="B58" s="59"/>
      <c r="C58" s="60"/>
      <c r="D58" s="61"/>
      <c r="E58" s="61"/>
      <c r="F58" s="61"/>
      <c r="G58" s="61"/>
      <c r="H58" s="62"/>
    </row>
    <row r="59" spans="1:8" x14ac:dyDescent="0.35">
      <c r="A59" s="92" t="s">
        <v>90</v>
      </c>
      <c r="B59" s="93"/>
      <c r="C59" s="93"/>
      <c r="D59" s="93"/>
      <c r="E59" s="93"/>
      <c r="F59" s="93"/>
      <c r="G59" s="93"/>
      <c r="H59" s="150"/>
    </row>
    <row r="60" spans="1:8" ht="36.65" customHeight="1" x14ac:dyDescent="0.35">
      <c r="A60" s="143" t="s">
        <v>12</v>
      </c>
      <c r="B60" s="144"/>
      <c r="C60" s="145"/>
      <c r="D60" s="146"/>
      <c r="E60" s="147"/>
      <c r="F60" s="148" t="s">
        <v>77</v>
      </c>
      <c r="G60" s="149"/>
      <c r="H60" s="47">
        <v>566176</v>
      </c>
    </row>
    <row r="61" spans="1:8" x14ac:dyDescent="0.35">
      <c r="A61" s="4"/>
      <c r="B61" s="50"/>
      <c r="C61" s="54"/>
      <c r="D61" s="55"/>
      <c r="E61" s="56"/>
      <c r="F61" s="148" t="s">
        <v>76</v>
      </c>
      <c r="G61" s="149"/>
      <c r="H61" s="57">
        <v>0.1</v>
      </c>
    </row>
    <row r="62" spans="1:8" ht="36" customHeight="1" x14ac:dyDescent="0.35">
      <c r="A62" s="4"/>
      <c r="B62" s="50"/>
      <c r="C62" s="54"/>
      <c r="D62" s="55"/>
      <c r="E62" s="56"/>
      <c r="F62" s="148" t="s">
        <v>78</v>
      </c>
      <c r="G62" s="149"/>
      <c r="H62" s="57">
        <v>0.11</v>
      </c>
    </row>
    <row r="63" spans="1:8" x14ac:dyDescent="0.35">
      <c r="A63" s="80" t="s">
        <v>13</v>
      </c>
      <c r="B63" s="80"/>
      <c r="C63" s="80"/>
      <c r="D63" s="80"/>
      <c r="E63" s="80"/>
      <c r="F63" s="80"/>
      <c r="G63" s="131"/>
      <c r="H63" s="132"/>
    </row>
    <row r="64" spans="1:8" ht="14.5" customHeight="1" x14ac:dyDescent="0.35">
      <c r="A64" s="82" t="s">
        <v>5</v>
      </c>
      <c r="B64" s="83"/>
      <c r="C64" s="6" t="s">
        <v>52</v>
      </c>
      <c r="D64" s="133" t="s">
        <v>82</v>
      </c>
      <c r="E64" s="133"/>
      <c r="F64" s="133"/>
      <c r="G64" s="134"/>
      <c r="H64" s="135"/>
    </row>
    <row r="65" spans="1:8" x14ac:dyDescent="0.35">
      <c r="A65" s="139"/>
      <c r="B65" s="140"/>
      <c r="C65" s="6" t="s">
        <v>72</v>
      </c>
      <c r="D65" s="133"/>
      <c r="E65" s="133"/>
      <c r="F65" s="133"/>
      <c r="G65" s="134"/>
      <c r="H65" s="135"/>
    </row>
    <row r="66" spans="1:8" ht="15" thickBot="1" x14ac:dyDescent="0.4">
      <c r="A66" s="141" t="s">
        <v>56</v>
      </c>
      <c r="B66" s="142"/>
      <c r="C66" s="31">
        <v>44963</v>
      </c>
      <c r="D66" s="136"/>
      <c r="E66" s="136"/>
      <c r="F66" s="136"/>
      <c r="G66" s="137"/>
      <c r="H66" s="138"/>
    </row>
    <row r="67" spans="1:8" ht="15" thickTop="1" x14ac:dyDescent="0.35">
      <c r="A67" s="92"/>
      <c r="B67" s="93"/>
      <c r="C67" s="93"/>
      <c r="D67" s="93"/>
      <c r="E67" s="93"/>
      <c r="F67" s="93"/>
      <c r="G67" s="93"/>
      <c r="H67" s="150"/>
    </row>
    <row r="68" spans="1:8" ht="48.75" customHeight="1" x14ac:dyDescent="0.35">
      <c r="A68" s="158" t="s">
        <v>32</v>
      </c>
      <c r="B68" s="158"/>
      <c r="C68" s="159" t="s">
        <v>79</v>
      </c>
      <c r="D68" s="160"/>
      <c r="E68" s="158" t="s">
        <v>33</v>
      </c>
      <c r="F68" s="158"/>
      <c r="G68" s="165" t="s">
        <v>79</v>
      </c>
      <c r="H68" s="166"/>
    </row>
    <row r="69" spans="1:8" x14ac:dyDescent="0.35">
      <c r="A69" s="111" t="s">
        <v>21</v>
      </c>
      <c r="B69" s="111"/>
      <c r="C69" s="111"/>
      <c r="D69" s="111"/>
      <c r="E69" s="111"/>
      <c r="F69" s="111"/>
      <c r="G69" s="92"/>
      <c r="H69" s="112"/>
    </row>
    <row r="70" spans="1:8" x14ac:dyDescent="0.35">
      <c r="A70" s="161" t="s">
        <v>83</v>
      </c>
      <c r="B70" s="162"/>
      <c r="C70" s="162"/>
      <c r="D70" s="162"/>
      <c r="E70" s="162"/>
      <c r="F70" s="162"/>
      <c r="G70" s="163"/>
      <c r="H70" s="164"/>
    </row>
    <row r="71" spans="1:8" ht="47.25" customHeight="1" x14ac:dyDescent="0.35">
      <c r="A71" s="162"/>
      <c r="B71" s="162"/>
      <c r="C71" s="162"/>
      <c r="D71" s="162"/>
      <c r="E71" s="162"/>
      <c r="F71" s="162"/>
      <c r="G71" s="163"/>
      <c r="H71" s="164"/>
    </row>
    <row r="72" spans="1:8" ht="9.75" customHeight="1" x14ac:dyDescent="0.35"/>
    <row r="73" spans="1:8" x14ac:dyDescent="0.35">
      <c r="A73" s="119" t="s">
        <v>18</v>
      </c>
      <c r="B73" s="119"/>
      <c r="C73" s="119"/>
      <c r="D73" s="119"/>
      <c r="E73" s="119"/>
      <c r="F73" s="119"/>
      <c r="G73" s="157"/>
      <c r="H73" s="120"/>
    </row>
    <row r="74" spans="1:8" ht="24.75" customHeight="1" x14ac:dyDescent="0.35">
      <c r="A74" s="151" t="s">
        <v>27</v>
      </c>
      <c r="B74" s="151"/>
      <c r="C74" s="151"/>
      <c r="D74" s="151"/>
      <c r="E74" s="151"/>
      <c r="F74" s="151"/>
      <c r="G74" s="152"/>
      <c r="H74" s="153"/>
    </row>
    <row r="75" spans="1:8" ht="27" customHeight="1" x14ac:dyDescent="0.35">
      <c r="A75" s="151" t="s">
        <v>57</v>
      </c>
      <c r="B75" s="151"/>
      <c r="C75" s="151"/>
      <c r="D75" s="151"/>
      <c r="E75" s="151"/>
      <c r="F75" s="151"/>
      <c r="G75" s="152"/>
      <c r="H75" s="153"/>
    </row>
    <row r="76" spans="1:8" ht="24" customHeight="1" x14ac:dyDescent="0.35">
      <c r="A76" s="152" t="s">
        <v>28</v>
      </c>
      <c r="B76" s="154"/>
      <c r="C76" s="154"/>
      <c r="D76" s="154"/>
      <c r="E76" s="154"/>
      <c r="F76" s="154"/>
      <c r="G76" s="154"/>
      <c r="H76" s="155"/>
    </row>
    <row r="77" spans="1:8" ht="30" customHeight="1" x14ac:dyDescent="0.35">
      <c r="A77" s="152" t="s">
        <v>55</v>
      </c>
      <c r="B77" s="154"/>
      <c r="C77" s="154"/>
      <c r="D77" s="154"/>
      <c r="E77" s="154"/>
      <c r="F77" s="154"/>
      <c r="G77" s="154"/>
      <c r="H77" s="155"/>
    </row>
    <row r="78" spans="1:8" ht="28.5" customHeight="1" x14ac:dyDescent="0.35">
      <c r="A78" s="152" t="s">
        <v>54</v>
      </c>
      <c r="B78" s="154"/>
      <c r="C78" s="154"/>
      <c r="D78" s="154"/>
      <c r="E78" s="154"/>
      <c r="F78" s="154"/>
      <c r="G78" s="154"/>
      <c r="H78" s="155"/>
    </row>
    <row r="80" spans="1:8" x14ac:dyDescent="0.35">
      <c r="C80" s="156"/>
      <c r="D80" s="156"/>
      <c r="E80" s="156"/>
    </row>
    <row r="81" spans="3:5" x14ac:dyDescent="0.35">
      <c r="C81" s="79" t="s">
        <v>17</v>
      </c>
      <c r="D81" s="79"/>
      <c r="E81" s="79"/>
    </row>
    <row r="82" spans="3:5" x14ac:dyDescent="0.35">
      <c r="C82" s="79"/>
      <c r="D82" s="79"/>
      <c r="E82" s="79"/>
    </row>
  </sheetData>
  <mergeCells count="90">
    <mergeCell ref="A18:H18"/>
    <mergeCell ref="A19:B19"/>
    <mergeCell ref="A11:D11"/>
    <mergeCell ref="E11:H11"/>
    <mergeCell ref="A12:D12"/>
    <mergeCell ref="A15:B15"/>
    <mergeCell ref="C15:E15"/>
    <mergeCell ref="D19:H21"/>
    <mergeCell ref="A20:B20"/>
    <mergeCell ref="A21:B21"/>
    <mergeCell ref="F15:G15"/>
    <mergeCell ref="F16:G16"/>
    <mergeCell ref="F17:G17"/>
    <mergeCell ref="A10:H10"/>
    <mergeCell ref="C1:H1"/>
    <mergeCell ref="B2:E2"/>
    <mergeCell ref="A9:H9"/>
    <mergeCell ref="A5:H6"/>
    <mergeCell ref="A4:H4"/>
    <mergeCell ref="F2:G2"/>
    <mergeCell ref="C24:E24"/>
    <mergeCell ref="A23:H23"/>
    <mergeCell ref="A27:H27"/>
    <mergeCell ref="A28:B28"/>
    <mergeCell ref="D28:H30"/>
    <mergeCell ref="A29:B29"/>
    <mergeCell ref="A30:B30"/>
    <mergeCell ref="F24:G24"/>
    <mergeCell ref="F25:G25"/>
    <mergeCell ref="F26:G26"/>
    <mergeCell ref="A24:B24"/>
    <mergeCell ref="A73:H73"/>
    <mergeCell ref="A67:H67"/>
    <mergeCell ref="A68:B68"/>
    <mergeCell ref="C68:D68"/>
    <mergeCell ref="E68:F68"/>
    <mergeCell ref="A69:H69"/>
    <mergeCell ref="A70:H71"/>
    <mergeCell ref="G68:H68"/>
    <mergeCell ref="C81:E82"/>
    <mergeCell ref="A74:H74"/>
    <mergeCell ref="A75:H75"/>
    <mergeCell ref="A76:H76"/>
    <mergeCell ref="A77:H77"/>
    <mergeCell ref="A78:H78"/>
    <mergeCell ref="C80:E80"/>
    <mergeCell ref="A64:B64"/>
    <mergeCell ref="A65:B65"/>
    <mergeCell ref="A66:B66"/>
    <mergeCell ref="A48:B48"/>
    <mergeCell ref="F35:G35"/>
    <mergeCell ref="A59:H59"/>
    <mergeCell ref="A60:B60"/>
    <mergeCell ref="C60:E60"/>
    <mergeCell ref="A63:H63"/>
    <mergeCell ref="F60:G60"/>
    <mergeCell ref="F61:G61"/>
    <mergeCell ref="F62:G62"/>
    <mergeCell ref="D64:H66"/>
    <mergeCell ref="F44:G44"/>
    <mergeCell ref="A32:H32"/>
    <mergeCell ref="A33:B33"/>
    <mergeCell ref="C33:E33"/>
    <mergeCell ref="F33:G33"/>
    <mergeCell ref="F34:G34"/>
    <mergeCell ref="A36:H36"/>
    <mergeCell ref="A37:B37"/>
    <mergeCell ref="D37:H39"/>
    <mergeCell ref="A38:B38"/>
    <mergeCell ref="A39:B39"/>
    <mergeCell ref="A41:H41"/>
    <mergeCell ref="A42:B42"/>
    <mergeCell ref="C42:E42"/>
    <mergeCell ref="F42:G42"/>
    <mergeCell ref="F43:G43"/>
    <mergeCell ref="A45:H45"/>
    <mergeCell ref="A46:B46"/>
    <mergeCell ref="D46:H48"/>
    <mergeCell ref="A47:B47"/>
    <mergeCell ref="A50:H50"/>
    <mergeCell ref="A51:B51"/>
    <mergeCell ref="C51:E51"/>
    <mergeCell ref="F51:G51"/>
    <mergeCell ref="F52:G52"/>
    <mergeCell ref="F53:G53"/>
    <mergeCell ref="A54:H54"/>
    <mergeCell ref="A55:B55"/>
    <mergeCell ref="D55:H57"/>
    <mergeCell ref="A56:B56"/>
    <mergeCell ref="A57:B5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 sizeWithCells="1">
                  <from>
                    <xdr:col>7</xdr:col>
                    <xdr:colOff>342900</xdr:colOff>
                    <xdr:row>9</xdr:row>
                    <xdr:rowOff>165100</xdr:rowOff>
                  </from>
                  <to>
                    <xdr:col>7</xdr:col>
                    <xdr:colOff>590550</xdr:colOff>
                    <xdr:row>11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 sizeWithCells="1">
                  <from>
                    <xdr:col>7</xdr:col>
                    <xdr:colOff>336550</xdr:colOff>
                    <xdr:row>11</xdr:row>
                    <xdr:rowOff>12700</xdr:rowOff>
                  </from>
                  <to>
                    <xdr:col>7</xdr:col>
                    <xdr:colOff>584200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 sizeWithCells="1">
                  <from>
                    <xdr:col>0</xdr:col>
                    <xdr:colOff>374650</xdr:colOff>
                    <xdr:row>17</xdr:row>
                    <xdr:rowOff>152400</xdr:rowOff>
                  </from>
                  <to>
                    <xdr:col>0</xdr:col>
                    <xdr:colOff>622300</xdr:colOff>
                    <xdr:row>19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17</xdr:row>
                    <xdr:rowOff>152400</xdr:rowOff>
                  </from>
                  <to>
                    <xdr:col>2</xdr:col>
                    <xdr:colOff>889000</xdr:colOff>
                    <xdr:row>19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 sizeWithCells="1">
                  <from>
                    <xdr:col>2</xdr:col>
                    <xdr:colOff>438150</xdr:colOff>
                    <xdr:row>9</xdr:row>
                    <xdr:rowOff>171450</xdr:rowOff>
                  </from>
                  <to>
                    <xdr:col>2</xdr:col>
                    <xdr:colOff>685800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heck Box 6">
              <controlPr defaultSize="0" autoFill="0" autoLine="0" autoPict="0">
                <anchor moveWithCells="1" sizeWithCells="1">
                  <from>
                    <xdr:col>2</xdr:col>
                    <xdr:colOff>431800</xdr:colOff>
                    <xdr:row>11</xdr:row>
                    <xdr:rowOff>19050</xdr:rowOff>
                  </from>
                  <to>
                    <xdr:col>2</xdr:col>
                    <xdr:colOff>679450</xdr:colOff>
                    <xdr:row>12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Check Box 7">
              <controlPr defaultSize="0" autoFill="0" autoLine="0" autoPict="0">
                <anchor moveWithCells="1" sizeWithCells="1">
                  <from>
                    <xdr:col>0</xdr:col>
                    <xdr:colOff>374650</xdr:colOff>
                    <xdr:row>26</xdr:row>
                    <xdr:rowOff>152400</xdr:rowOff>
                  </from>
                  <to>
                    <xdr:col>0</xdr:col>
                    <xdr:colOff>622300</xdr:colOff>
                    <xdr:row>28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Check Box 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26</xdr:row>
                    <xdr:rowOff>152400</xdr:rowOff>
                  </from>
                  <to>
                    <xdr:col>2</xdr:col>
                    <xdr:colOff>889000</xdr:colOff>
                    <xdr:row>28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2" name="Check Box 11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26</xdr:row>
                    <xdr:rowOff>152400</xdr:rowOff>
                  </from>
                  <to>
                    <xdr:col>2</xdr:col>
                    <xdr:colOff>889000</xdr:colOff>
                    <xdr:row>28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3" name="Check Box 13">
              <controlPr defaultSize="0" autoFill="0" autoLine="0" autoPict="0">
                <anchor moveWithCells="1" sizeWithCells="1">
                  <from>
                    <xdr:col>0</xdr:col>
                    <xdr:colOff>374650</xdr:colOff>
                    <xdr:row>62</xdr:row>
                    <xdr:rowOff>152400</xdr:rowOff>
                  </from>
                  <to>
                    <xdr:col>0</xdr:col>
                    <xdr:colOff>622300</xdr:colOff>
                    <xdr:row>64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4" name="Check Box 1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62</xdr:row>
                    <xdr:rowOff>152400</xdr:rowOff>
                  </from>
                  <to>
                    <xdr:col>2</xdr:col>
                    <xdr:colOff>889000</xdr:colOff>
                    <xdr:row>64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5" name="Check Box 15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62</xdr:row>
                    <xdr:rowOff>152400</xdr:rowOff>
                  </from>
                  <to>
                    <xdr:col>2</xdr:col>
                    <xdr:colOff>889000</xdr:colOff>
                    <xdr:row>64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16" name="Check Box 17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18</xdr:row>
                    <xdr:rowOff>152400</xdr:rowOff>
                  </from>
                  <to>
                    <xdr:col>2</xdr:col>
                    <xdr:colOff>889000</xdr:colOff>
                    <xdr:row>20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17" name="Check Box 1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27</xdr:row>
                    <xdr:rowOff>152400</xdr:rowOff>
                  </from>
                  <to>
                    <xdr:col>2</xdr:col>
                    <xdr:colOff>889000</xdr:colOff>
                    <xdr:row>29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18" name="Check Box 23">
              <controlPr defaultSize="0" autoFill="0" autoLine="0" autoPict="0">
                <anchor moveWithCells="1" sizeWithCells="1">
                  <from>
                    <xdr:col>0</xdr:col>
                    <xdr:colOff>374650</xdr:colOff>
                    <xdr:row>35</xdr:row>
                    <xdr:rowOff>152400</xdr:rowOff>
                  </from>
                  <to>
                    <xdr:col>0</xdr:col>
                    <xdr:colOff>622300</xdr:colOff>
                    <xdr:row>37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19" name="Check Box 2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35</xdr:row>
                    <xdr:rowOff>152400</xdr:rowOff>
                  </from>
                  <to>
                    <xdr:col>2</xdr:col>
                    <xdr:colOff>889000</xdr:colOff>
                    <xdr:row>37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0" name="Check Box 25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35</xdr:row>
                    <xdr:rowOff>152400</xdr:rowOff>
                  </from>
                  <to>
                    <xdr:col>2</xdr:col>
                    <xdr:colOff>889000</xdr:colOff>
                    <xdr:row>37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21" name="Check Box 26">
              <controlPr defaultSize="0" autoFill="0" autoLine="0" autoPict="0">
                <anchor moveWithCells="1" sizeWithCells="1">
                  <from>
                    <xdr:col>0</xdr:col>
                    <xdr:colOff>374650</xdr:colOff>
                    <xdr:row>44</xdr:row>
                    <xdr:rowOff>152400</xdr:rowOff>
                  </from>
                  <to>
                    <xdr:col>0</xdr:col>
                    <xdr:colOff>622300</xdr:colOff>
                    <xdr:row>46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22" name="Check Box 27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44</xdr:row>
                    <xdr:rowOff>152400</xdr:rowOff>
                  </from>
                  <to>
                    <xdr:col>2</xdr:col>
                    <xdr:colOff>889000</xdr:colOff>
                    <xdr:row>46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23" name="Check Box 2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44</xdr:row>
                    <xdr:rowOff>152400</xdr:rowOff>
                  </from>
                  <to>
                    <xdr:col>2</xdr:col>
                    <xdr:colOff>889000</xdr:colOff>
                    <xdr:row>46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24" name="Check Box 29">
              <controlPr defaultSize="0" autoFill="0" autoLine="0" autoPict="0">
                <anchor moveWithCells="1" sizeWithCells="1">
                  <from>
                    <xdr:col>0</xdr:col>
                    <xdr:colOff>374650</xdr:colOff>
                    <xdr:row>53</xdr:row>
                    <xdr:rowOff>152400</xdr:rowOff>
                  </from>
                  <to>
                    <xdr:col>0</xdr:col>
                    <xdr:colOff>622300</xdr:colOff>
                    <xdr:row>55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25" name="Check Box 30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53</xdr:row>
                    <xdr:rowOff>152400</xdr:rowOff>
                  </from>
                  <to>
                    <xdr:col>2</xdr:col>
                    <xdr:colOff>889000</xdr:colOff>
                    <xdr:row>55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26" name="Check Box 31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53</xdr:row>
                    <xdr:rowOff>152400</xdr:rowOff>
                  </from>
                  <to>
                    <xdr:col>2</xdr:col>
                    <xdr:colOff>889000</xdr:colOff>
                    <xdr:row>55</xdr:row>
                    <xdr:rowOff>50800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4"/>
  <sheetViews>
    <sheetView workbookViewId="0">
      <selection activeCell="C13" sqref="C13"/>
    </sheetView>
  </sheetViews>
  <sheetFormatPr baseColWidth="10" defaultRowHeight="14.5" x14ac:dyDescent="0.35"/>
  <cols>
    <col min="1" max="1" width="34.81640625" bestFit="1" customWidth="1"/>
    <col min="2" max="2" width="16.453125" bestFit="1" customWidth="1"/>
    <col min="3" max="3" width="16.453125" customWidth="1"/>
    <col min="4" max="4" width="10.26953125" bestFit="1" customWidth="1"/>
    <col min="5" max="5" width="11.54296875" style="37" bestFit="1" customWidth="1"/>
    <col min="6" max="6" width="9.81640625" style="37" bestFit="1" customWidth="1"/>
    <col min="7" max="7" width="14.453125" style="37" bestFit="1" customWidth="1"/>
    <col min="8" max="8" width="9.81640625" style="37" bestFit="1" customWidth="1"/>
    <col min="9" max="9" width="14.453125" style="37" bestFit="1" customWidth="1"/>
  </cols>
  <sheetData>
    <row r="1" spans="1:9" ht="45" customHeight="1" x14ac:dyDescent="0.35">
      <c r="A1" s="192" t="s">
        <v>63</v>
      </c>
      <c r="B1" s="194" t="s">
        <v>70</v>
      </c>
      <c r="C1" s="194" t="s">
        <v>71</v>
      </c>
      <c r="D1" s="190" t="s">
        <v>60</v>
      </c>
      <c r="E1" s="191"/>
      <c r="F1" s="190" t="s">
        <v>61</v>
      </c>
      <c r="G1" s="191"/>
      <c r="H1" s="190" t="s">
        <v>64</v>
      </c>
      <c r="I1" s="191"/>
    </row>
    <row r="2" spans="1:9" ht="29" x14ac:dyDescent="0.35">
      <c r="A2" s="193"/>
      <c r="B2" s="195"/>
      <c r="C2" s="195"/>
      <c r="D2" s="44" t="s">
        <v>67</v>
      </c>
      <c r="E2" s="45" t="s">
        <v>68</v>
      </c>
      <c r="F2" s="44" t="s">
        <v>69</v>
      </c>
      <c r="G2" s="40" t="s">
        <v>66</v>
      </c>
      <c r="H2" s="44" t="s">
        <v>69</v>
      </c>
      <c r="I2" s="40" t="s">
        <v>66</v>
      </c>
    </row>
    <row r="3" spans="1:9" x14ac:dyDescent="0.35">
      <c r="A3" s="39" t="s">
        <v>65</v>
      </c>
      <c r="B3" s="42">
        <v>300000</v>
      </c>
      <c r="C3" s="42">
        <f>+B3*100</f>
        <v>30000000</v>
      </c>
      <c r="D3" s="42">
        <f>+E3/100</f>
        <v>202300</v>
      </c>
      <c r="E3" s="38">
        <f>17000000*1.19</f>
        <v>20230000</v>
      </c>
      <c r="F3" s="38">
        <f>+G3/100</f>
        <v>470050</v>
      </c>
      <c r="G3" s="38">
        <f>39500000*1.19</f>
        <v>47005000</v>
      </c>
      <c r="H3" s="38">
        <f>+I3/100</f>
        <v>305830</v>
      </c>
      <c r="I3" s="38">
        <f>25700000*1.19</f>
        <v>30583000</v>
      </c>
    </row>
    <row r="4" spans="1:9" x14ac:dyDescent="0.35">
      <c r="A4" s="1" t="s">
        <v>58</v>
      </c>
      <c r="B4" s="43">
        <v>85000</v>
      </c>
      <c r="C4" s="43">
        <f>+B4*600</f>
        <v>51000000</v>
      </c>
      <c r="D4" s="43">
        <f>+E4/600</f>
        <v>98770</v>
      </c>
      <c r="E4" s="38">
        <f>(83000*1.19)*600</f>
        <v>59262000</v>
      </c>
      <c r="F4" s="38">
        <f>+G4/600</f>
        <v>63070</v>
      </c>
      <c r="G4" s="38">
        <f>(53000*1.19)*600</f>
        <v>37842000</v>
      </c>
      <c r="H4" s="38">
        <f>+I4/600</f>
        <v>103530</v>
      </c>
      <c r="I4" s="38">
        <f>(87000*1.19)*600</f>
        <v>62118000</v>
      </c>
    </row>
    <row r="5" spans="1:9" x14ac:dyDescent="0.35">
      <c r="A5" s="1" t="s">
        <v>59</v>
      </c>
      <c r="B5" s="43">
        <v>40000</v>
      </c>
      <c r="C5" s="43">
        <f>+B5*100</f>
        <v>4000000</v>
      </c>
      <c r="D5" s="43">
        <f>+E5/100</f>
        <v>27370</v>
      </c>
      <c r="E5" s="38">
        <f>2300000*1.19</f>
        <v>2737000</v>
      </c>
      <c r="F5" s="38">
        <f>+G5/100</f>
        <v>33320</v>
      </c>
      <c r="G5" s="38">
        <f>2800000*1.19</f>
        <v>3332000</v>
      </c>
      <c r="H5" s="38">
        <f>+I5/100</f>
        <v>38080</v>
      </c>
      <c r="I5" s="38">
        <f>3200000*1.19</f>
        <v>3808000</v>
      </c>
    </row>
    <row r="6" spans="1:9" x14ac:dyDescent="0.35">
      <c r="A6" s="41" t="s">
        <v>62</v>
      </c>
      <c r="B6" s="46"/>
      <c r="C6" s="46">
        <f>SUM(C3:C5)</f>
        <v>85000000</v>
      </c>
      <c r="D6" s="41"/>
      <c r="E6" s="40">
        <f>SUM(E3:E5)</f>
        <v>82229000</v>
      </c>
      <c r="F6" s="40"/>
      <c r="G6" s="40">
        <f>SUM(G3:G5)</f>
        <v>88179000</v>
      </c>
      <c r="H6" s="40"/>
      <c r="I6" s="40">
        <f>SUM(I3:I5)</f>
        <v>96509000</v>
      </c>
    </row>
    <row r="13" spans="1:9" x14ac:dyDescent="0.35">
      <c r="B13">
        <v>8060631</v>
      </c>
      <c r="C13">
        <f>+B13*7</f>
        <v>56424417</v>
      </c>
    </row>
    <row r="14" spans="1:9" x14ac:dyDescent="0.35">
      <c r="C14">
        <f>+C13*1.19</f>
        <v>67145056.230000004</v>
      </c>
    </row>
    <row r="17" spans="2:13" x14ac:dyDescent="0.35">
      <c r="B17" s="49">
        <v>4000000</v>
      </c>
    </row>
    <row r="18" spans="2:13" x14ac:dyDescent="0.35">
      <c r="B18" s="49">
        <f>+B17*0.92</f>
        <v>3680000</v>
      </c>
      <c r="M18">
        <f>15000000/100000</f>
        <v>150</v>
      </c>
    </row>
    <row r="19" spans="2:13" x14ac:dyDescent="0.35">
      <c r="B19" s="49">
        <f>+B18/2</f>
        <v>1840000</v>
      </c>
    </row>
    <row r="20" spans="2:13" x14ac:dyDescent="0.35">
      <c r="B20" s="49"/>
    </row>
    <row r="22" spans="2:13" x14ac:dyDescent="0.35">
      <c r="D22">
        <v>1200000</v>
      </c>
    </row>
    <row r="23" spans="2:13" x14ac:dyDescent="0.35">
      <c r="D23">
        <v>1183200</v>
      </c>
    </row>
    <row r="24" spans="2:13" x14ac:dyDescent="0.35">
      <c r="D24">
        <f>+D22-D23</f>
        <v>16800</v>
      </c>
    </row>
  </sheetData>
  <mergeCells count="6">
    <mergeCell ref="D1:E1"/>
    <mergeCell ref="F1:G1"/>
    <mergeCell ref="H1:I1"/>
    <mergeCell ref="A1:A2"/>
    <mergeCell ref="B1:B2"/>
    <mergeCell ref="C1:C2"/>
  </mergeCells>
  <pageMargins left="0.7" right="0.7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 (2)</vt:lpstr>
      <vt:lpstr>Hoja2</vt:lpstr>
      <vt:lpstr>Hoja3</vt:lpstr>
      <vt:lpstr>'Hoja1 (2)'!Área_de_impresión</vt:lpstr>
      <vt:lpstr>Hoja2!Área_de_impresión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Nilton Cesar Alvarez Herrera</dc:creator>
  <cp:lastModifiedBy>Leidy Laura Zapata Graciano</cp:lastModifiedBy>
  <cp:lastPrinted>2022-11-01T15:12:27Z</cp:lastPrinted>
  <dcterms:created xsi:type="dcterms:W3CDTF">2013-10-01T18:54:08Z</dcterms:created>
  <dcterms:modified xsi:type="dcterms:W3CDTF">2023-02-15T20:57:35Z</dcterms:modified>
</cp:coreProperties>
</file>