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persons/person.xml" ContentType="application/vnd.ms-excel.person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726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esumedellin-my.sharepoint.com/personal/dtangarife_esu_com_co/Documents/PROCESOS 2022 - II/DAGRED/SISTEMA RADIOS/"/>
    </mc:Choice>
  </mc:AlternateContent>
  <xr:revisionPtr revIDLastSave="66" documentId="13_ncr:1_{FE09C41B-3741-433E-9E8F-59754C552013}" xr6:coauthVersionLast="47" xr6:coauthVersionMax="47" xr10:uidLastSave="{8FB358C1-F7F0-496D-9EDE-4CB0B47E8467}"/>
  <bookViews>
    <workbookView xWindow="-110" yWindow="-110" windowWidth="19420" windowHeight="10300" tabRatio="767" xr2:uid="{3C1F9368-D2D5-4A26-AB9F-0BEF9C699DBE}"/>
  </bookViews>
  <sheets>
    <sheet name="Radios" sheetId="7" r:id="rId1"/>
    <sheet name="Resumen" sheetId="3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G44" i="7" l="1"/>
  <c r="F5" i="3" s="1"/>
  <c r="G5" i="3" s="1"/>
  <c r="H4" i="3"/>
  <c r="G4" i="3"/>
  <c r="H5" i="3" l="1"/>
  <c r="I5" i="3" s="1"/>
  <c r="G36" i="7"/>
  <c r="C5" i="3" s="1"/>
  <c r="G13" i="7"/>
  <c r="G45" i="7"/>
  <c r="G46" i="7"/>
  <c r="I4" i="3"/>
  <c r="G47" i="7" l="1"/>
  <c r="F6" i="3"/>
  <c r="G37" i="7"/>
  <c r="G38" i="7" s="1"/>
  <c r="D5" i="3"/>
  <c r="E5" i="3" s="1"/>
  <c r="C4" i="3"/>
  <c r="G14" i="7"/>
  <c r="G15" i="7" s="1"/>
  <c r="E49" i="7" s="1"/>
  <c r="J5" i="3" l="1"/>
  <c r="G6" i="3"/>
  <c r="D4" i="3"/>
  <c r="E4" i="3" s="1"/>
  <c r="C6" i="3"/>
  <c r="H6" i="3" l="1"/>
  <c r="D6" i="3"/>
  <c r="J4" i="3"/>
  <c r="I6" i="3" l="1"/>
  <c r="J6" i="3"/>
  <c r="E6" i="3"/>
</calcChain>
</file>

<file path=xl/sharedStrings.xml><?xml version="1.0" encoding="utf-8"?>
<sst xmlns="http://schemas.openxmlformats.org/spreadsheetml/2006/main" count="91" uniqueCount="54">
  <si>
    <t>Item</t>
  </si>
  <si>
    <t>Descripción</t>
  </si>
  <si>
    <t>Cant</t>
  </si>
  <si>
    <t xml:space="preserve"> Unitario </t>
  </si>
  <si>
    <t xml:space="preserve"> Total </t>
  </si>
  <si>
    <t>eTera, Equipo PoC, 4G LTE con pantalla.  Ref.: E-980</t>
  </si>
  <si>
    <t>eTera, Equipo PoC, 4G LTE sin pantalla.  Ref.: E-880</t>
  </si>
  <si>
    <t>Next-PoC, Acceso a consola en PC.  Ref.: Consola</t>
  </si>
  <si>
    <t>Observaciones: Precios en pesos colombianos</t>
  </si>
  <si>
    <t xml:space="preserve"> IVA:19.0% </t>
  </si>
  <si>
    <t>Hytera, Repetidor VHF 50W ciclo contínuo.  Ref.: RD986</t>
  </si>
  <si>
    <t>Sinclaire, Duplexer 4 cabidades 5MHz de separación.  Ref.: Q-220</t>
  </si>
  <si>
    <t>Hustler, Antena omnidireccional VHF 6dBi.  Ref.: G6-2</t>
  </si>
  <si>
    <t>Comscoupe, Cable heliax 1/2" 50ohm.  Ref.: Heliax</t>
  </si>
  <si>
    <t>Andrew, Conector macho para cable heliax.  Ref.: RG-U-1/2-M</t>
  </si>
  <si>
    <t>Magna, Batería de 12V, 100A ciclo profundo.  Ref.: BT12-100-DC</t>
  </si>
  <si>
    <t>LinkedPro, Rack abierto 36RU.  Ref.: Rack</t>
  </si>
  <si>
    <t>Polyphaser, Protector contra descargas VHF .  Ref.: UH-50-MA</t>
  </si>
  <si>
    <t>Astron, Fuente de alimentación entrada 120VAC salida 12VDC 35Amps con circuito de carga.  Ref.: RS-12-35B</t>
  </si>
  <si>
    <t>OH, Brazo metálico sencillo en acero 80cm.  Ref.: BR-S-8</t>
  </si>
  <si>
    <t>PRX, Accesorios de instalación.  Ref.: ACCE</t>
  </si>
  <si>
    <t>Hytera, Cable de respaldo DC.  Ref.: DC-CBL</t>
  </si>
  <si>
    <t>Servicio de instalación repetidor VHF en cerro o torre, incluye accesorios de instalación, equipo para trabajo seguro en alturas, ejecutado por una cuadrilla de 4 técnicos y un coordinador HSE.  Ref.: Install</t>
  </si>
  <si>
    <t>Servicio de soporte técnico, reprogramación equipos, ejecutado por una cuadrilla de dos técnicos, incluye vehículo para movilización a todas las instalaciones del CB.  Ref.: Support</t>
  </si>
  <si>
    <t>Servicios de instalación repetidor de radio de dos vías VHF</t>
  </si>
  <si>
    <t>Colocation, Arriendo mensual ubicación repetidor en cuarto de comunicaciones, incluye servicio de soporte energético.  Ref.: renting</t>
  </si>
  <si>
    <t>Total</t>
  </si>
  <si>
    <t>Oferta</t>
  </si>
  <si>
    <t>IVA</t>
  </si>
  <si>
    <t>Gran total</t>
  </si>
  <si>
    <t>Sistema PoC</t>
  </si>
  <si>
    <t>Repetidor</t>
  </si>
  <si>
    <t>Resumen</t>
  </si>
  <si>
    <t>Utilidad</t>
  </si>
  <si>
    <t>Observaciones: Precios en pesos colombianos, incluye servicio de colocation por 3 meses, no incluye costos de licencia por uso de espectro ante el MINTIC</t>
  </si>
  <si>
    <t>Valor</t>
  </si>
  <si>
    <t>Suministros</t>
  </si>
  <si>
    <t>Suministro sistema de comunicaciones de voz vía 3G/4G LTE – PoC</t>
  </si>
  <si>
    <t>Suministro sistema de comunicaciones de voz vía radio de dos vías VHF</t>
  </si>
  <si>
    <t xml:space="preserve">Observaciones: valorada en pesos colombianos, acogiendose al Art. 100, Ley 21 de 1992, contratos de Obras Públicas que celebren personas naturales o jurídicas con Entidades Territoriales o Entidades Descentralizadas de Orden Departamental o Municipal están excluidos de IVA </t>
  </si>
  <si>
    <t>Administración 12%</t>
  </si>
  <si>
    <t>Utilidad 8%</t>
  </si>
  <si>
    <t>SUSBTOTAL RADIOS, REPETIDOR Y ACCESORIOS</t>
  </si>
  <si>
    <t>Administración</t>
  </si>
  <si>
    <t>Instalación</t>
  </si>
  <si>
    <t xml:space="preserve"> mantenimiento y soporte técnico, no incluye repuestos, cubre soporte por garantía de equipos, ejecutado por cuadrilla de técnicos .  </t>
  </si>
  <si>
    <t xml:space="preserve">colocation, mantenimiento preventivo repetidor, incluye cambio de accesorios de instalación, revisión de parámetros y ajustes básicos.  </t>
  </si>
  <si>
    <t xml:space="preserve"> Licencia mensual cliente plataforma PoC.  Valorada para 100 clientes durante 3 meses  Ref.: Next-Client</t>
  </si>
  <si>
    <t xml:space="preserve">Unidad </t>
  </si>
  <si>
    <t>mes</t>
  </si>
  <si>
    <t>Global</t>
  </si>
  <si>
    <t>Ronda</t>
  </si>
  <si>
    <t>EMPRESA:__________________
NIT:__________________________
REPRESENTANTE LEGAL:______________________________
VALOR TOTAL E LETRAS:_______________________________
VALIDEZ DE LA OFERTA:___________________________________
TIEMPO DE EJECUCIÓN:_______________________________________</t>
  </si>
  <si>
    <t>ANEXO No. 2_ FORMULARIO DE PRECIOS Y CANTIDADES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</si>
</sst>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6" formatCode="&quot;$&quot;\ #,##0;[Red]\-&quot;$&quot;\ #,##0"/>
    <numFmt numFmtId="164" formatCode="&quot;$&quot;\ #,##0"/>
  </numFmts>
  <fonts count="8" x14ac:knownFonts="1">
    <font>
      <sz val="11"/>
      <color theme="1"/>
      <name val="Calibri"/>
      <family val="2"/>
      <scheme val="minor"/>
    </font>
    <font>
      <b/>
      <sz val="10"/>
      <color rgb="FF000000"/>
      <name val="Calibri"/>
      <family val="2"/>
    </font>
    <font>
      <sz val="10"/>
      <color rgb="FF000000"/>
      <name val="Calibri"/>
      <family val="2"/>
    </font>
    <font>
      <sz val="3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  <font>
      <sz val="10"/>
      <color rgb="FF000000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BFBFBF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4" tint="0.59999389629810485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71">
    <xf numFmtId="0" fontId="0" fillId="0" borderId="0" xfId="0"/>
    <xf numFmtId="0" fontId="3" fillId="0" borderId="0" xfId="0" applyFont="1"/>
    <xf numFmtId="0" fontId="2" fillId="0" borderId="1" xfId="0" applyFont="1" applyBorder="1" applyAlignment="1">
      <alignment vertical="center"/>
    </xf>
    <xf numFmtId="0" fontId="2" fillId="3" borderId="1" xfId="0" applyFont="1" applyFill="1" applyBorder="1" applyAlignment="1">
      <alignment vertical="center"/>
    </xf>
    <xf numFmtId="0" fontId="1" fillId="2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right" vertical="center"/>
    </xf>
    <xf numFmtId="0" fontId="4" fillId="0" borderId="0" xfId="0" applyFont="1"/>
    <xf numFmtId="0" fontId="1" fillId="2" borderId="1" xfId="0" applyFont="1" applyFill="1" applyBorder="1" applyAlignment="1">
      <alignment vertical="center"/>
    </xf>
    <xf numFmtId="0" fontId="2" fillId="0" borderId="1" xfId="0" applyFont="1" applyBorder="1" applyAlignment="1">
      <alignment horizontal="right" vertical="center"/>
    </xf>
    <xf numFmtId="0" fontId="2" fillId="0" borderId="1" xfId="0" applyFont="1" applyBorder="1" applyAlignment="1">
      <alignment vertical="center" wrapText="1"/>
    </xf>
    <xf numFmtId="0" fontId="2" fillId="3" borderId="1" xfId="0" applyFont="1" applyFill="1" applyBorder="1" applyAlignment="1">
      <alignment vertical="center" wrapText="1"/>
    </xf>
    <xf numFmtId="0" fontId="0" fillId="0" borderId="0" xfId="0" applyAlignment="1">
      <alignment vertical="center"/>
    </xf>
    <xf numFmtId="0" fontId="2" fillId="0" borderId="1" xfId="0" applyFont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/>
    </xf>
    <xf numFmtId="0" fontId="2" fillId="0" borderId="1" xfId="0" applyFont="1" applyBorder="1" applyAlignment="1">
      <alignment horizontal="left" vertical="center" wrapText="1"/>
    </xf>
    <xf numFmtId="164" fontId="2" fillId="0" borderId="1" xfId="0" applyNumberFormat="1" applyFont="1" applyBorder="1" applyAlignment="1">
      <alignment horizontal="right" vertical="center"/>
    </xf>
    <xf numFmtId="0" fontId="2" fillId="3" borderId="1" xfId="0" applyFont="1" applyFill="1" applyBorder="1" applyAlignment="1">
      <alignment horizontal="left" vertical="center" wrapText="1"/>
    </xf>
    <xf numFmtId="164" fontId="2" fillId="3" borderId="1" xfId="0" applyNumberFormat="1" applyFont="1" applyFill="1" applyBorder="1" applyAlignment="1">
      <alignment horizontal="right" vertical="center"/>
    </xf>
    <xf numFmtId="164" fontId="1" fillId="2" borderId="1" xfId="0" applyNumberFormat="1" applyFont="1" applyFill="1" applyBorder="1" applyAlignment="1">
      <alignment horizontal="right" vertical="center"/>
    </xf>
    <xf numFmtId="0" fontId="3" fillId="0" borderId="0" xfId="0" applyFont="1" applyBorder="1" applyAlignment="1">
      <alignment vertical="center"/>
    </xf>
    <xf numFmtId="0" fontId="3" fillId="0" borderId="0" xfId="0" applyFont="1" applyBorder="1" applyAlignment="1">
      <alignment horizontal="center" vertical="center"/>
    </xf>
    <xf numFmtId="0" fontId="3" fillId="0" borderId="0" xfId="0" applyFont="1" applyBorder="1" applyAlignment="1">
      <alignment horizontal="right" vertical="center"/>
    </xf>
    <xf numFmtId="0" fontId="2" fillId="0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left" vertical="center" wrapText="1"/>
    </xf>
    <xf numFmtId="164" fontId="2" fillId="0" borderId="1" xfId="0" applyNumberFormat="1" applyFont="1" applyFill="1" applyBorder="1" applyAlignment="1">
      <alignment horizontal="right" vertical="center"/>
    </xf>
    <xf numFmtId="0" fontId="1" fillId="4" borderId="1" xfId="0" applyFont="1" applyFill="1" applyBorder="1" applyAlignment="1">
      <alignment horizontal="center" vertical="center"/>
    </xf>
    <xf numFmtId="0" fontId="1" fillId="5" borderId="1" xfId="0" applyFont="1" applyFill="1" applyBorder="1" applyAlignment="1">
      <alignment horizontal="center" vertical="center"/>
    </xf>
    <xf numFmtId="0" fontId="3" fillId="0" borderId="0" xfId="0" applyFont="1" applyAlignment="1">
      <alignment vertical="center"/>
    </xf>
    <xf numFmtId="164" fontId="0" fillId="0" borderId="0" xfId="0" applyNumberFormat="1" applyAlignment="1">
      <alignment vertical="center"/>
    </xf>
    <xf numFmtId="0" fontId="0" fillId="0" borderId="0" xfId="0" applyBorder="1" applyAlignment="1">
      <alignment vertical="center"/>
    </xf>
    <xf numFmtId="164" fontId="6" fillId="0" borderId="0" xfId="0" applyNumberFormat="1" applyFont="1" applyBorder="1"/>
    <xf numFmtId="164" fontId="7" fillId="0" borderId="0" xfId="0" applyNumberFormat="1" applyFont="1" applyBorder="1"/>
    <xf numFmtId="0" fontId="5" fillId="0" borderId="0" xfId="0" applyFont="1" applyBorder="1" applyAlignment="1">
      <alignment vertical="center"/>
    </xf>
    <xf numFmtId="164" fontId="5" fillId="0" borderId="0" xfId="0" applyNumberFormat="1" applyFont="1" applyBorder="1" applyAlignment="1">
      <alignment vertical="center"/>
    </xf>
    <xf numFmtId="0" fontId="5" fillId="0" borderId="0" xfId="0" applyFont="1" applyFill="1" applyBorder="1" applyAlignment="1">
      <alignment horizontal="center" vertical="center"/>
    </xf>
    <xf numFmtId="6" fontId="4" fillId="0" borderId="0" xfId="0" applyNumberFormat="1" applyFont="1"/>
    <xf numFmtId="0" fontId="4" fillId="0" borderId="0" xfId="0" applyFont="1" applyFill="1"/>
    <xf numFmtId="0" fontId="0" fillId="0" borderId="0" xfId="0" applyFont="1" applyFill="1" applyBorder="1"/>
    <xf numFmtId="164" fontId="0" fillId="0" borderId="0" xfId="0" applyNumberFormat="1" applyFont="1" applyFill="1" applyBorder="1"/>
    <xf numFmtId="0" fontId="4" fillId="0" borderId="0" xfId="0" applyFont="1" applyFill="1" applyBorder="1"/>
    <xf numFmtId="3" fontId="4" fillId="0" borderId="0" xfId="0" applyNumberFormat="1" applyFont="1" applyFill="1" applyBorder="1"/>
    <xf numFmtId="164" fontId="4" fillId="0" borderId="0" xfId="0" applyNumberFormat="1" applyFont="1" applyFill="1" applyBorder="1"/>
    <xf numFmtId="0" fontId="2" fillId="0" borderId="1" xfId="0" applyFont="1" applyBorder="1" applyAlignment="1">
      <alignment vertical="center" wrapText="1"/>
    </xf>
    <xf numFmtId="0" fontId="2" fillId="0" borderId="1" xfId="0" applyFont="1" applyBorder="1" applyAlignment="1">
      <alignment horizontal="left" vertical="center" wrapText="1"/>
    </xf>
    <xf numFmtId="0" fontId="1" fillId="2" borderId="1" xfId="0" applyFont="1" applyFill="1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5" fillId="0" borderId="0" xfId="0" applyFont="1" applyAlignment="1">
      <alignment horizontal="left" vertical="top" wrapText="1"/>
    </xf>
    <xf numFmtId="0" fontId="5" fillId="0" borderId="0" xfId="0" applyFont="1" applyAlignment="1">
      <alignment horizontal="left" vertical="top"/>
    </xf>
    <xf numFmtId="0" fontId="1" fillId="2" borderId="2" xfId="0" applyFont="1" applyFill="1" applyBorder="1" applyAlignment="1">
      <alignment horizontal="center" vertical="center"/>
    </xf>
    <xf numFmtId="0" fontId="1" fillId="2" borderId="4" xfId="0" applyFont="1" applyFill="1" applyBorder="1" applyAlignment="1">
      <alignment horizontal="center" vertical="center"/>
    </xf>
    <xf numFmtId="164" fontId="1" fillId="2" borderId="2" xfId="0" applyNumberFormat="1" applyFont="1" applyFill="1" applyBorder="1" applyAlignment="1">
      <alignment horizontal="center" vertical="center"/>
    </xf>
    <xf numFmtId="164" fontId="1" fillId="2" borderId="3" xfId="0" applyNumberFormat="1" applyFont="1" applyFill="1" applyBorder="1" applyAlignment="1">
      <alignment horizontal="center" vertical="center"/>
    </xf>
    <xf numFmtId="164" fontId="1" fillId="2" borderId="4" xfId="0" applyNumberFormat="1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vertical="center" wrapText="1"/>
    </xf>
    <xf numFmtId="0" fontId="2" fillId="0" borderId="1" xfId="0" applyFont="1" applyBorder="1" applyAlignment="1">
      <alignment horizontal="left" vertical="center" wrapText="1"/>
    </xf>
    <xf numFmtId="0" fontId="1" fillId="2" borderId="1" xfId="0" applyFont="1" applyFill="1" applyBorder="1" applyAlignment="1">
      <alignment horizontal="right" vertical="center"/>
    </xf>
    <xf numFmtId="0" fontId="2" fillId="0" borderId="1" xfId="0" applyFont="1" applyBorder="1" applyAlignment="1">
      <alignment horizontal="right" vertical="center"/>
    </xf>
    <xf numFmtId="0" fontId="1" fillId="2" borderId="5" xfId="0" applyFont="1" applyFill="1" applyBorder="1" applyAlignment="1">
      <alignment horizontal="center" vertical="center"/>
    </xf>
    <xf numFmtId="0" fontId="1" fillId="2" borderId="6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1" fillId="4" borderId="2" xfId="0" applyFont="1" applyFill="1" applyBorder="1" applyAlignment="1">
      <alignment horizontal="center" vertical="center"/>
    </xf>
    <xf numFmtId="0" fontId="1" fillId="4" borderId="3" xfId="0" applyFont="1" applyFill="1" applyBorder="1" applyAlignment="1">
      <alignment horizontal="center" vertical="center"/>
    </xf>
    <xf numFmtId="0" fontId="1" fillId="4" borderId="4" xfId="0" applyFont="1" applyFill="1" applyBorder="1" applyAlignment="1">
      <alignment horizontal="center" vertical="center"/>
    </xf>
    <xf numFmtId="0" fontId="1" fillId="5" borderId="2" xfId="0" applyFont="1" applyFill="1" applyBorder="1" applyAlignment="1">
      <alignment horizontal="center" vertical="center"/>
    </xf>
    <xf numFmtId="0" fontId="1" fillId="5" borderId="3" xfId="0" applyFont="1" applyFill="1" applyBorder="1" applyAlignment="1">
      <alignment horizontal="center" vertical="center"/>
    </xf>
    <xf numFmtId="0" fontId="1" fillId="5" borderId="4" xfId="0" applyFont="1" applyFill="1" applyBorder="1" applyAlignment="1">
      <alignment horizontal="center" vertical="center"/>
    </xf>
    <xf numFmtId="0" fontId="2" fillId="0" borderId="0" xfId="0" applyFont="1" applyBorder="1" applyAlignment="1">
      <alignment vertical="center" wrapText="1"/>
    </xf>
    <xf numFmtId="0" fontId="1" fillId="0" borderId="0" xfId="0" applyFont="1" applyFill="1" applyBorder="1" applyAlignment="1">
      <alignment horizontal="right" vertical="center"/>
    </xf>
    <xf numFmtId="164" fontId="1" fillId="0" borderId="0" xfId="0" applyNumberFormat="1" applyFont="1" applyFill="1" applyBorder="1" applyAlignment="1">
      <alignment horizontal="righ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microsoft.com/office/2017/10/relationships/person" Target="persons/perso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825500</xdr:colOff>
      <xdr:row>0</xdr:row>
      <xdr:rowOff>60324</xdr:rowOff>
    </xdr:from>
    <xdr:to>
      <xdr:col>3</xdr:col>
      <xdr:colOff>419779</xdr:colOff>
      <xdr:row>3</xdr:row>
      <xdr:rowOff>323850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32973897-CE18-1DBB-AC49-9AF3EEA1FB32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6348" t="-1" b="-665"/>
        <a:stretch/>
      </xdr:blipFill>
      <xdr:spPr>
        <a:xfrm>
          <a:off x="825500" y="60324"/>
          <a:ext cx="4366304" cy="806451"/>
        </a:xfrm>
        <a:prstGeom prst="rect">
          <a:avLst/>
        </a:prstGeom>
      </xdr:spPr>
    </xdr:pic>
    <xdr:clientData/>
  </xdr:twoCellAnchor>
</xdr:wsDr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F7D0B73-23B9-47E7-9C7C-14EA02C91DF4}">
  <dimension ref="B4:K57"/>
  <sheetViews>
    <sheetView tabSelected="1" workbookViewId="0">
      <selection activeCell="H58" sqref="H58"/>
    </sheetView>
  </sheetViews>
  <sheetFormatPr baseColWidth="10" defaultColWidth="10.81640625" defaultRowHeight="14.5" x14ac:dyDescent="0.35"/>
  <cols>
    <col min="1" max="1" width="11.90625" style="11" customWidth="1"/>
    <col min="2" max="2" width="5.7265625" style="11" customWidth="1"/>
    <col min="3" max="3" width="50.7265625" style="11" customWidth="1"/>
    <col min="4" max="4" width="6.453125" style="11" customWidth="1"/>
    <col min="5" max="5" width="8.81640625" style="11" customWidth="1"/>
    <col min="6" max="6" width="16.36328125" style="11" customWidth="1"/>
    <col min="7" max="7" width="15.08984375" style="11" customWidth="1"/>
    <col min="8" max="8" width="12.81640625" style="11" customWidth="1"/>
    <col min="9" max="9" width="10.81640625" style="11"/>
    <col min="10" max="10" width="37.81640625" style="11" customWidth="1"/>
    <col min="11" max="11" width="14.81640625" style="11" bestFit="1" customWidth="1"/>
    <col min="12" max="16384" width="10.81640625" style="11"/>
  </cols>
  <sheetData>
    <row r="4" spans="2:10" ht="46" customHeight="1" x14ac:dyDescent="0.35"/>
    <row r="5" spans="2:10" ht="25.5" customHeight="1" x14ac:dyDescent="0.35">
      <c r="B5" s="46" t="s">
        <v>53</v>
      </c>
      <c r="C5" s="46"/>
      <c r="D5" s="46"/>
      <c r="E5" s="46"/>
      <c r="F5" s="46"/>
      <c r="G5" s="46"/>
    </row>
    <row r="6" spans="2:10" s="27" customFormat="1" ht="18.5" customHeight="1" x14ac:dyDescent="0.35"/>
    <row r="7" spans="2:10" x14ac:dyDescent="0.35">
      <c r="B7" s="54" t="s">
        <v>37</v>
      </c>
      <c r="C7" s="54"/>
      <c r="D7" s="54"/>
      <c r="E7" s="54"/>
      <c r="F7" s="54"/>
      <c r="G7" s="54"/>
    </row>
    <row r="8" spans="2:10" x14ac:dyDescent="0.35">
      <c r="B8" s="4" t="s">
        <v>0</v>
      </c>
      <c r="C8" s="4" t="s">
        <v>1</v>
      </c>
      <c r="D8" s="44" t="s">
        <v>48</v>
      </c>
      <c r="E8" s="4" t="s">
        <v>2</v>
      </c>
      <c r="F8" s="4" t="s">
        <v>3</v>
      </c>
      <c r="G8" s="4" t="s">
        <v>4</v>
      </c>
    </row>
    <row r="9" spans="2:10" x14ac:dyDescent="0.35">
      <c r="B9" s="12">
        <v>1</v>
      </c>
      <c r="C9" s="14" t="s">
        <v>5</v>
      </c>
      <c r="D9" s="43" t="s">
        <v>48</v>
      </c>
      <c r="E9" s="12">
        <v>20</v>
      </c>
      <c r="F9" s="15"/>
      <c r="G9" s="15"/>
    </row>
    <row r="10" spans="2:10" x14ac:dyDescent="0.35">
      <c r="B10" s="13">
        <v>2</v>
      </c>
      <c r="C10" s="16" t="s">
        <v>6</v>
      </c>
      <c r="D10" s="43" t="s">
        <v>48</v>
      </c>
      <c r="E10" s="13">
        <v>80</v>
      </c>
      <c r="F10" s="17"/>
      <c r="G10" s="17"/>
    </row>
    <row r="11" spans="2:10" x14ac:dyDescent="0.35">
      <c r="B11" s="12">
        <v>3</v>
      </c>
      <c r="C11" s="14" t="s">
        <v>7</v>
      </c>
      <c r="D11" s="43" t="s">
        <v>48</v>
      </c>
      <c r="E11" s="12">
        <v>1</v>
      </c>
      <c r="F11" s="15"/>
      <c r="G11" s="15"/>
    </row>
    <row r="12" spans="2:10" ht="26" x14ac:dyDescent="0.35">
      <c r="B12" s="13">
        <v>4</v>
      </c>
      <c r="C12" s="16" t="s">
        <v>47</v>
      </c>
      <c r="D12" s="43" t="s">
        <v>48</v>
      </c>
      <c r="E12" s="13">
        <v>300</v>
      </c>
      <c r="F12" s="17"/>
      <c r="G12" s="17"/>
    </row>
    <row r="13" spans="2:10" x14ac:dyDescent="0.35">
      <c r="B13" s="55" t="s">
        <v>8</v>
      </c>
      <c r="C13" s="55"/>
      <c r="D13" s="55"/>
      <c r="E13" s="55"/>
      <c r="F13" s="5" t="s">
        <v>4</v>
      </c>
      <c r="G13" s="18">
        <f>SUM(G9:G12)</f>
        <v>0</v>
      </c>
    </row>
    <row r="14" spans="2:10" x14ac:dyDescent="0.35">
      <c r="B14" s="55"/>
      <c r="C14" s="55"/>
      <c r="D14" s="55"/>
      <c r="E14" s="55"/>
      <c r="F14" s="8" t="s">
        <v>9</v>
      </c>
      <c r="G14" s="15">
        <f>G13*0.19</f>
        <v>0</v>
      </c>
      <c r="J14" s="28"/>
    </row>
    <row r="15" spans="2:10" x14ac:dyDescent="0.35">
      <c r="B15" s="55"/>
      <c r="C15" s="55"/>
      <c r="D15" s="55"/>
      <c r="E15" s="55"/>
      <c r="F15" s="5" t="s">
        <v>4</v>
      </c>
      <c r="G15" s="18">
        <f>G13+G14</f>
        <v>0</v>
      </c>
    </row>
    <row r="16" spans="2:10" x14ac:dyDescent="0.35">
      <c r="B16" s="68"/>
      <c r="C16" s="68"/>
      <c r="D16" s="68"/>
      <c r="E16" s="68"/>
      <c r="F16" s="69"/>
      <c r="G16" s="70"/>
    </row>
    <row r="17" spans="2:7" x14ac:dyDescent="0.35">
      <c r="B17" s="68"/>
      <c r="C17" s="68"/>
      <c r="D17" s="68"/>
      <c r="E17" s="68"/>
      <c r="F17" s="69"/>
      <c r="G17" s="70"/>
    </row>
    <row r="18" spans="2:7" s="27" customFormat="1" ht="13" customHeight="1" x14ac:dyDescent="0.35">
      <c r="B18" s="19"/>
      <c r="C18" s="19"/>
      <c r="D18" s="19"/>
      <c r="E18" s="20"/>
      <c r="F18" s="21"/>
      <c r="G18" s="21"/>
    </row>
    <row r="19" spans="2:7" x14ac:dyDescent="0.35">
      <c r="B19" s="54" t="s">
        <v>38</v>
      </c>
      <c r="C19" s="54"/>
      <c r="D19" s="54"/>
      <c r="E19" s="54"/>
      <c r="F19" s="54"/>
      <c r="G19" s="54"/>
    </row>
    <row r="20" spans="2:7" x14ac:dyDescent="0.35">
      <c r="B20" s="4" t="s">
        <v>0</v>
      </c>
      <c r="C20" s="4" t="s">
        <v>1</v>
      </c>
      <c r="D20" s="44"/>
      <c r="E20" s="4" t="s">
        <v>2</v>
      </c>
      <c r="F20" s="4" t="s">
        <v>3</v>
      </c>
      <c r="G20" s="4" t="s">
        <v>4</v>
      </c>
    </row>
    <row r="21" spans="2:7" x14ac:dyDescent="0.35">
      <c r="B21" s="12">
        <v>1</v>
      </c>
      <c r="C21" s="14" t="s">
        <v>10</v>
      </c>
      <c r="D21" s="43" t="s">
        <v>48</v>
      </c>
      <c r="E21" s="12">
        <v>1</v>
      </c>
      <c r="F21" s="15"/>
      <c r="G21" s="15"/>
    </row>
    <row r="22" spans="2:7" x14ac:dyDescent="0.35">
      <c r="B22" s="13">
        <v>2</v>
      </c>
      <c r="C22" s="16" t="s">
        <v>11</v>
      </c>
      <c r="D22" s="43" t="s">
        <v>48</v>
      </c>
      <c r="E22" s="13">
        <v>1</v>
      </c>
      <c r="F22" s="17"/>
      <c r="G22" s="17"/>
    </row>
    <row r="23" spans="2:7" x14ac:dyDescent="0.35">
      <c r="B23" s="12">
        <v>3</v>
      </c>
      <c r="C23" s="14" t="s">
        <v>12</v>
      </c>
      <c r="D23" s="43" t="s">
        <v>48</v>
      </c>
      <c r="E23" s="12">
        <v>1</v>
      </c>
      <c r="F23" s="15"/>
      <c r="G23" s="15"/>
    </row>
    <row r="24" spans="2:7" x14ac:dyDescent="0.35">
      <c r="B24" s="13">
        <v>4</v>
      </c>
      <c r="C24" s="16" t="s">
        <v>13</v>
      </c>
      <c r="D24" s="43" t="s">
        <v>48</v>
      </c>
      <c r="E24" s="13">
        <v>40</v>
      </c>
      <c r="F24" s="17"/>
      <c r="G24" s="17"/>
    </row>
    <row r="25" spans="2:7" x14ac:dyDescent="0.35">
      <c r="B25" s="12">
        <v>5</v>
      </c>
      <c r="C25" s="14" t="s">
        <v>14</v>
      </c>
      <c r="D25" s="43" t="s">
        <v>48</v>
      </c>
      <c r="E25" s="12">
        <v>2</v>
      </c>
      <c r="F25" s="15"/>
      <c r="G25" s="15"/>
    </row>
    <row r="26" spans="2:7" x14ac:dyDescent="0.35">
      <c r="B26" s="13">
        <v>6</v>
      </c>
      <c r="C26" s="16" t="s">
        <v>15</v>
      </c>
      <c r="D26" s="43" t="s">
        <v>48</v>
      </c>
      <c r="E26" s="13">
        <v>1</v>
      </c>
      <c r="F26" s="17"/>
      <c r="G26" s="17"/>
    </row>
    <row r="27" spans="2:7" x14ac:dyDescent="0.35">
      <c r="B27" s="12">
        <v>7</v>
      </c>
      <c r="C27" s="14" t="s">
        <v>16</v>
      </c>
      <c r="D27" s="43" t="s">
        <v>48</v>
      </c>
      <c r="E27" s="12">
        <v>1</v>
      </c>
      <c r="F27" s="15"/>
      <c r="G27" s="15"/>
    </row>
    <row r="28" spans="2:7" x14ac:dyDescent="0.35">
      <c r="B28" s="13">
        <v>8</v>
      </c>
      <c r="C28" s="16" t="s">
        <v>17</v>
      </c>
      <c r="D28" s="43" t="s">
        <v>48</v>
      </c>
      <c r="E28" s="13">
        <v>1</v>
      </c>
      <c r="F28" s="17"/>
      <c r="G28" s="17"/>
    </row>
    <row r="29" spans="2:7" ht="26" x14ac:dyDescent="0.35">
      <c r="B29" s="12">
        <v>9</v>
      </c>
      <c r="C29" s="14" t="s">
        <v>18</v>
      </c>
      <c r="D29" s="43" t="s">
        <v>48</v>
      </c>
      <c r="E29" s="12">
        <v>1</v>
      </c>
      <c r="F29" s="15"/>
      <c r="G29" s="15"/>
    </row>
    <row r="30" spans="2:7" x14ac:dyDescent="0.35">
      <c r="B30" s="13">
        <v>10</v>
      </c>
      <c r="C30" s="16" t="s">
        <v>19</v>
      </c>
      <c r="D30" s="43" t="s">
        <v>48</v>
      </c>
      <c r="E30" s="13">
        <v>1</v>
      </c>
      <c r="F30" s="17"/>
      <c r="G30" s="17"/>
    </row>
    <row r="31" spans="2:7" x14ac:dyDescent="0.35">
      <c r="B31" s="12">
        <v>11</v>
      </c>
      <c r="C31" s="14" t="s">
        <v>20</v>
      </c>
      <c r="D31" s="43" t="s">
        <v>48</v>
      </c>
      <c r="E31" s="12">
        <v>1</v>
      </c>
      <c r="F31" s="15"/>
      <c r="G31" s="15"/>
    </row>
    <row r="32" spans="2:7" x14ac:dyDescent="0.35">
      <c r="B32" s="13">
        <v>12</v>
      </c>
      <c r="C32" s="16" t="s">
        <v>21</v>
      </c>
      <c r="D32" s="43" t="s">
        <v>48</v>
      </c>
      <c r="E32" s="13">
        <v>1</v>
      </c>
      <c r="F32" s="17"/>
      <c r="G32" s="17"/>
    </row>
    <row r="33" spans="2:7" ht="39" x14ac:dyDescent="0.35">
      <c r="B33" s="22">
        <v>13</v>
      </c>
      <c r="C33" s="23" t="s">
        <v>25</v>
      </c>
      <c r="D33" s="23" t="s">
        <v>49</v>
      </c>
      <c r="E33" s="22">
        <v>3</v>
      </c>
      <c r="F33" s="24"/>
      <c r="G33" s="24"/>
    </row>
    <row r="34" spans="2:7" ht="39" x14ac:dyDescent="0.35">
      <c r="B34" s="13">
        <v>14</v>
      </c>
      <c r="C34" s="16" t="s">
        <v>46</v>
      </c>
      <c r="D34" s="16" t="s">
        <v>49</v>
      </c>
      <c r="E34" s="13">
        <v>3</v>
      </c>
      <c r="F34" s="17"/>
      <c r="G34" s="17"/>
    </row>
    <row r="35" spans="2:7" ht="39" x14ac:dyDescent="0.35">
      <c r="B35" s="22">
        <v>15</v>
      </c>
      <c r="C35" s="23" t="s">
        <v>45</v>
      </c>
      <c r="D35" s="23" t="s">
        <v>49</v>
      </c>
      <c r="E35" s="22">
        <v>3</v>
      </c>
      <c r="F35" s="24"/>
      <c r="G35" s="24"/>
    </row>
    <row r="36" spans="2:7" x14ac:dyDescent="0.35">
      <c r="B36" s="55" t="s">
        <v>34</v>
      </c>
      <c r="C36" s="55"/>
      <c r="D36" s="55"/>
      <c r="E36" s="55"/>
      <c r="F36" s="5" t="s">
        <v>4</v>
      </c>
      <c r="G36" s="18">
        <f>SUM(G21:G35)</f>
        <v>0</v>
      </c>
    </row>
    <row r="37" spans="2:7" x14ac:dyDescent="0.35">
      <c r="B37" s="55"/>
      <c r="C37" s="55"/>
      <c r="D37" s="55"/>
      <c r="E37" s="55"/>
      <c r="F37" s="8" t="s">
        <v>9</v>
      </c>
      <c r="G37" s="15">
        <f>G36*0.19</f>
        <v>0</v>
      </c>
    </row>
    <row r="38" spans="2:7" x14ac:dyDescent="0.35">
      <c r="B38" s="55"/>
      <c r="C38" s="55"/>
      <c r="D38" s="55"/>
      <c r="E38" s="55"/>
      <c r="F38" s="5" t="s">
        <v>4</v>
      </c>
      <c r="G38" s="18">
        <f>G36+G37</f>
        <v>0</v>
      </c>
    </row>
    <row r="39" spans="2:7" s="27" customFormat="1" ht="16.5" customHeight="1" x14ac:dyDescent="0.35">
      <c r="B39" s="19"/>
      <c r="C39" s="19"/>
      <c r="D39" s="19"/>
      <c r="E39" s="20"/>
      <c r="F39" s="21"/>
      <c r="G39" s="21"/>
    </row>
    <row r="40" spans="2:7" x14ac:dyDescent="0.35">
      <c r="B40" s="54" t="s">
        <v>24</v>
      </c>
      <c r="C40" s="54"/>
      <c r="D40" s="54"/>
      <c r="E40" s="54"/>
      <c r="F40" s="54"/>
      <c r="G40" s="54"/>
    </row>
    <row r="41" spans="2:7" x14ac:dyDescent="0.35">
      <c r="B41" s="4" t="s">
        <v>0</v>
      </c>
      <c r="C41" s="4" t="s">
        <v>1</v>
      </c>
      <c r="D41" s="44"/>
      <c r="E41" s="4" t="s">
        <v>2</v>
      </c>
      <c r="F41" s="4" t="s">
        <v>3</v>
      </c>
      <c r="G41" s="4" t="s">
        <v>4</v>
      </c>
    </row>
    <row r="42" spans="2:7" ht="52" x14ac:dyDescent="0.35">
      <c r="B42" s="12">
        <v>1</v>
      </c>
      <c r="C42" s="9" t="s">
        <v>22</v>
      </c>
      <c r="D42" s="42" t="s">
        <v>50</v>
      </c>
      <c r="E42" s="12">
        <v>1</v>
      </c>
      <c r="F42" s="15"/>
      <c r="G42" s="15"/>
    </row>
    <row r="43" spans="2:7" ht="39" x14ac:dyDescent="0.35">
      <c r="B43" s="13">
        <v>2</v>
      </c>
      <c r="C43" s="10" t="s">
        <v>23</v>
      </c>
      <c r="D43" s="10" t="s">
        <v>51</v>
      </c>
      <c r="E43" s="13">
        <v>1</v>
      </c>
      <c r="F43" s="17"/>
      <c r="G43" s="17"/>
    </row>
    <row r="44" spans="2:7" x14ac:dyDescent="0.35">
      <c r="B44" s="56" t="s">
        <v>39</v>
      </c>
      <c r="C44" s="56"/>
      <c r="D44" s="43"/>
      <c r="E44" s="57" t="s">
        <v>4</v>
      </c>
      <c r="F44" s="57"/>
      <c r="G44" s="18">
        <f>SUM(G42:G43)</f>
        <v>0</v>
      </c>
    </row>
    <row r="45" spans="2:7" x14ac:dyDescent="0.35">
      <c r="B45" s="56"/>
      <c r="C45" s="56"/>
      <c r="D45" s="43"/>
      <c r="E45" s="58" t="s">
        <v>40</v>
      </c>
      <c r="F45" s="58"/>
      <c r="G45" s="15">
        <f>G44*0.12</f>
        <v>0</v>
      </c>
    </row>
    <row r="46" spans="2:7" x14ac:dyDescent="0.35">
      <c r="B46" s="56"/>
      <c r="C46" s="56"/>
      <c r="D46" s="43"/>
      <c r="E46" s="58" t="s">
        <v>41</v>
      </c>
      <c r="F46" s="58"/>
      <c r="G46" s="15">
        <f>G44*0.08</f>
        <v>0</v>
      </c>
    </row>
    <row r="47" spans="2:7" ht="22" customHeight="1" x14ac:dyDescent="0.35">
      <c r="B47" s="56"/>
      <c r="C47" s="56"/>
      <c r="D47" s="43"/>
      <c r="E47" s="57" t="s">
        <v>4</v>
      </c>
      <c r="F47" s="57"/>
      <c r="G47" s="18">
        <f>SUM(G44:G46)</f>
        <v>0</v>
      </c>
    </row>
    <row r="48" spans="2:7" s="27" customFormat="1" ht="15" customHeight="1" x14ac:dyDescent="0.35"/>
    <row r="49" spans="2:11" x14ac:dyDescent="0.35">
      <c r="B49" s="49" t="s">
        <v>42</v>
      </c>
      <c r="C49" s="50"/>
      <c r="D49" s="45"/>
      <c r="E49" s="51">
        <f>G15+G38+G47</f>
        <v>0</v>
      </c>
      <c r="F49" s="52"/>
      <c r="G49" s="53"/>
    </row>
    <row r="50" spans="2:11" s="27" customFormat="1" ht="19" customHeight="1" x14ac:dyDescent="0.35"/>
    <row r="51" spans="2:11" x14ac:dyDescent="0.35">
      <c r="B51" s="47" t="s">
        <v>52</v>
      </c>
      <c r="C51" s="48"/>
      <c r="D51" s="48"/>
      <c r="E51" s="48"/>
      <c r="F51" s="48"/>
    </row>
    <row r="52" spans="2:11" x14ac:dyDescent="0.35">
      <c r="B52" s="48"/>
      <c r="C52" s="48"/>
      <c r="D52" s="48"/>
      <c r="E52" s="48"/>
      <c r="F52" s="48"/>
    </row>
    <row r="53" spans="2:11" x14ac:dyDescent="0.35">
      <c r="B53" s="48"/>
      <c r="C53" s="48"/>
      <c r="D53" s="48"/>
      <c r="E53" s="48"/>
      <c r="F53" s="48"/>
      <c r="J53" s="34"/>
      <c r="K53" s="34"/>
    </row>
    <row r="54" spans="2:11" x14ac:dyDescent="0.35">
      <c r="B54" s="48"/>
      <c r="C54" s="48"/>
      <c r="D54" s="48"/>
      <c r="E54" s="48"/>
      <c r="F54" s="48"/>
      <c r="J54" s="29"/>
      <c r="K54" s="30"/>
    </row>
    <row r="55" spans="2:11" x14ac:dyDescent="0.3">
      <c r="B55" s="48"/>
      <c r="C55" s="48"/>
      <c r="D55" s="48"/>
      <c r="E55" s="48"/>
      <c r="F55" s="48"/>
      <c r="J55" s="29"/>
      <c r="K55" s="31"/>
    </row>
    <row r="56" spans="2:11" x14ac:dyDescent="0.35">
      <c r="B56" s="48"/>
      <c r="C56" s="48"/>
      <c r="D56" s="48"/>
      <c r="E56" s="48"/>
      <c r="F56" s="48"/>
      <c r="J56" s="29"/>
      <c r="K56" s="30"/>
    </row>
    <row r="57" spans="2:11" x14ac:dyDescent="0.35">
      <c r="B57" s="48"/>
      <c r="C57" s="48"/>
      <c r="D57" s="48"/>
      <c r="E57" s="48"/>
      <c r="F57" s="48"/>
      <c r="J57" s="32"/>
      <c r="K57" s="33"/>
    </row>
  </sheetData>
  <mergeCells count="14">
    <mergeCell ref="B5:G5"/>
    <mergeCell ref="B51:F57"/>
    <mergeCell ref="B49:C49"/>
    <mergeCell ref="E49:G49"/>
    <mergeCell ref="B7:G7"/>
    <mergeCell ref="B13:E15"/>
    <mergeCell ref="B19:G19"/>
    <mergeCell ref="B36:E38"/>
    <mergeCell ref="B40:G40"/>
    <mergeCell ref="B44:C47"/>
    <mergeCell ref="E44:F44"/>
    <mergeCell ref="E45:F45"/>
    <mergeCell ref="E46:F46"/>
    <mergeCell ref="E47:F47"/>
  </mergeCells>
  <pageMargins left="0.7" right="0.7" top="0.75" bottom="0.75" header="0.3" footer="0.3"/>
  <pageSetup paperSize="9" orientation="portrait" horizontalDpi="300" verticalDpi="30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F2B5D52-2E46-4FAD-A900-42E49912CC74}">
  <dimension ref="B1:J16"/>
  <sheetViews>
    <sheetView zoomScaleNormal="100" workbookViewId="0">
      <selection activeCell="C17" sqref="C17"/>
    </sheetView>
  </sheetViews>
  <sheetFormatPr baseColWidth="10" defaultColWidth="11.453125" defaultRowHeight="13" x14ac:dyDescent="0.3"/>
  <cols>
    <col min="1" max="1" width="0.81640625" style="6" customWidth="1"/>
    <col min="2" max="2" width="22.7265625" style="6" bestFit="1" customWidth="1"/>
    <col min="3" max="9" width="14.1796875" style="6" customWidth="1"/>
    <col min="10" max="10" width="14.81640625" style="6" customWidth="1"/>
    <col min="11" max="11" width="0.81640625" style="6" customWidth="1"/>
    <col min="12" max="16384" width="11.453125" style="6"/>
  </cols>
  <sheetData>
    <row r="1" spans="2:10" s="1" customFormat="1" ht="4.5" x14ac:dyDescent="0.15"/>
    <row r="2" spans="2:10" x14ac:dyDescent="0.3">
      <c r="B2" s="61" t="s">
        <v>27</v>
      </c>
      <c r="C2" s="65" t="s">
        <v>36</v>
      </c>
      <c r="D2" s="66"/>
      <c r="E2" s="67"/>
      <c r="F2" s="62" t="s">
        <v>44</v>
      </c>
      <c r="G2" s="63"/>
      <c r="H2" s="63"/>
      <c r="I2" s="64"/>
      <c r="J2" s="59" t="s">
        <v>29</v>
      </c>
    </row>
    <row r="3" spans="2:10" x14ac:dyDescent="0.3">
      <c r="B3" s="61"/>
      <c r="C3" s="26" t="s">
        <v>35</v>
      </c>
      <c r="D3" s="26" t="s">
        <v>28</v>
      </c>
      <c r="E3" s="26" t="s">
        <v>26</v>
      </c>
      <c r="F3" s="25" t="s">
        <v>35</v>
      </c>
      <c r="G3" s="25" t="s">
        <v>33</v>
      </c>
      <c r="H3" s="25" t="s">
        <v>43</v>
      </c>
      <c r="I3" s="25" t="s">
        <v>26</v>
      </c>
      <c r="J3" s="60"/>
    </row>
    <row r="4" spans="2:10" x14ac:dyDescent="0.3">
      <c r="B4" s="2" t="s">
        <v>30</v>
      </c>
      <c r="C4" s="15">
        <f>Radios!G13</f>
        <v>0</v>
      </c>
      <c r="D4" s="15">
        <f t="shared" ref="D4:D5" si="0">C4*0.19</f>
        <v>0</v>
      </c>
      <c r="E4" s="15">
        <f>C4+D4</f>
        <v>0</v>
      </c>
      <c r="F4" s="15">
        <v>0</v>
      </c>
      <c r="G4" s="15">
        <f>F4*0.08</f>
        <v>0</v>
      </c>
      <c r="H4" s="15">
        <f>F4*0.12</f>
        <v>0</v>
      </c>
      <c r="I4" s="15">
        <f>H4+G4+F4</f>
        <v>0</v>
      </c>
      <c r="J4" s="15">
        <f>I4+D4+C4</f>
        <v>0</v>
      </c>
    </row>
    <row r="5" spans="2:10" x14ac:dyDescent="0.3">
      <c r="B5" s="3" t="s">
        <v>31</v>
      </c>
      <c r="C5" s="17">
        <f>Radios!G36</f>
        <v>0</v>
      </c>
      <c r="D5" s="17">
        <f t="shared" si="0"/>
        <v>0</v>
      </c>
      <c r="E5" s="17">
        <f t="shared" ref="E5" si="1">C5+D5</f>
        <v>0</v>
      </c>
      <c r="F5" s="17">
        <f>Radios!G44</f>
        <v>0</v>
      </c>
      <c r="G5" s="17">
        <f t="shared" ref="G5" si="2">F5*0.08</f>
        <v>0</v>
      </c>
      <c r="H5" s="17">
        <f t="shared" ref="H5" si="3">F5*0.12</f>
        <v>0</v>
      </c>
      <c r="I5" s="17">
        <f t="shared" ref="I5" si="4">H5+G5+F5</f>
        <v>0</v>
      </c>
      <c r="J5" s="17">
        <f t="shared" ref="J5" si="5">I5+D5+C5</f>
        <v>0</v>
      </c>
    </row>
    <row r="6" spans="2:10" x14ac:dyDescent="0.3">
      <c r="B6" s="7" t="s">
        <v>32</v>
      </c>
      <c r="C6" s="18">
        <f t="shared" ref="C6:J6" si="6">SUM(C4:C5)</f>
        <v>0</v>
      </c>
      <c r="D6" s="18">
        <f t="shared" si="6"/>
        <v>0</v>
      </c>
      <c r="E6" s="18">
        <f t="shared" si="6"/>
        <v>0</v>
      </c>
      <c r="F6" s="18">
        <f t="shared" si="6"/>
        <v>0</v>
      </c>
      <c r="G6" s="18">
        <f t="shared" si="6"/>
        <v>0</v>
      </c>
      <c r="H6" s="18">
        <f t="shared" si="6"/>
        <v>0</v>
      </c>
      <c r="I6" s="18">
        <f t="shared" si="6"/>
        <v>0</v>
      </c>
      <c r="J6" s="18">
        <f t="shared" si="6"/>
        <v>0</v>
      </c>
    </row>
    <row r="7" spans="2:10" s="1" customFormat="1" ht="4.5" x14ac:dyDescent="0.15"/>
    <row r="8" spans="2:10" x14ac:dyDescent="0.3">
      <c r="B8" s="36"/>
      <c r="C8" s="36"/>
      <c r="D8" s="36"/>
      <c r="E8" s="36"/>
      <c r="F8" s="36"/>
    </row>
    <row r="9" spans="2:10" ht="14.5" x14ac:dyDescent="0.35">
      <c r="B9" s="37"/>
      <c r="C9" s="38"/>
      <c r="D9" s="39"/>
      <c r="E9" s="38"/>
      <c r="F9" s="36"/>
      <c r="G9" s="35"/>
    </row>
    <row r="10" spans="2:10" ht="14.5" x14ac:dyDescent="0.35">
      <c r="B10" s="37"/>
      <c r="C10" s="38"/>
      <c r="D10" s="39"/>
      <c r="E10" s="40"/>
      <c r="F10" s="36"/>
      <c r="G10" s="35"/>
    </row>
    <row r="11" spans="2:10" ht="14.5" x14ac:dyDescent="0.35">
      <c r="B11" s="37"/>
      <c r="C11" s="38"/>
      <c r="D11" s="39"/>
      <c r="E11" s="41"/>
      <c r="F11" s="36"/>
      <c r="G11" s="35"/>
    </row>
    <row r="12" spans="2:10" x14ac:dyDescent="0.3">
      <c r="B12" s="39"/>
      <c r="C12" s="41"/>
      <c r="D12" s="39"/>
      <c r="E12" s="39"/>
      <c r="F12" s="36"/>
      <c r="G12" s="35"/>
    </row>
    <row r="13" spans="2:10" x14ac:dyDescent="0.3">
      <c r="B13" s="36"/>
      <c r="C13" s="36"/>
      <c r="D13" s="36"/>
      <c r="E13" s="36"/>
      <c r="F13" s="36"/>
      <c r="G13" s="35"/>
    </row>
    <row r="14" spans="2:10" x14ac:dyDescent="0.3">
      <c r="B14" s="36"/>
      <c r="C14" s="36"/>
      <c r="D14" s="36"/>
      <c r="E14" s="36"/>
      <c r="F14" s="36"/>
      <c r="G14" s="35"/>
    </row>
    <row r="15" spans="2:10" x14ac:dyDescent="0.3">
      <c r="B15" s="36"/>
      <c r="C15" s="36"/>
      <c r="D15" s="36"/>
      <c r="E15" s="36"/>
      <c r="F15" s="36"/>
      <c r="G15" s="35"/>
    </row>
    <row r="16" spans="2:10" x14ac:dyDescent="0.3">
      <c r="G16" s="35"/>
    </row>
  </sheetData>
  <mergeCells count="4">
    <mergeCell ref="J2:J3"/>
    <mergeCell ref="B2:B3"/>
    <mergeCell ref="F2:I2"/>
    <mergeCell ref="C2:E2"/>
  </mergeCells>
  <pageMargins left="0.7" right="0.7" top="0.75" bottom="0.75" header="0.3" footer="0.3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Radios</vt:lpstr>
      <vt:lpstr>Resumen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Juan David Velásquez Pérez</dc:creator>
  <cp:lastModifiedBy>Daladier Evelio Tangarife Berrio</cp:lastModifiedBy>
  <dcterms:created xsi:type="dcterms:W3CDTF">2022-08-30T14:10:11Z</dcterms:created>
  <dcterms:modified xsi:type="dcterms:W3CDTF">2022-11-28T22:15:48Z</dcterms:modified>
</cp:coreProperties>
</file>