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PUNTOS DATOS CUARTA BRIGADA/2022/2022 SEPTIEMBRE/2.SPVA/"/>
    </mc:Choice>
  </mc:AlternateContent>
  <xr:revisionPtr revIDLastSave="65" documentId="8_{E1105B12-C9F4-4705-8473-6EAE402C17E2}" xr6:coauthVersionLast="47" xr6:coauthVersionMax="47" xr10:uidLastSave="{5D1C9D3D-7403-4229-8063-EA560B246859}"/>
  <bookViews>
    <workbookView xWindow="-110" yWindow="-110" windowWidth="19420" windowHeight="10420" tabRatio="692" xr2:uid="{00000000-000D-0000-FFFF-FFFF00000000}"/>
  </bookViews>
  <sheets>
    <sheet name="Hoja2" sheetId="23" r:id="rId1"/>
    <sheet name="Hoja1" sheetId="24" r:id="rId2"/>
  </sheets>
  <externalReferences>
    <externalReference r:id="rId3"/>
  </externalReferences>
  <definedNames>
    <definedName name="_xlnm.Print_Area" localSheetId="0">Hoja2!$A$1:$L$59</definedName>
    <definedName name="T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24" l="1"/>
  <c r="H17" i="23"/>
  <c r="H32" i="23"/>
  <c r="H19" i="23"/>
  <c r="H15" i="23"/>
  <c r="H13" i="23"/>
  <c r="H11" i="23"/>
  <c r="H21" i="23" l="1"/>
  <c r="H22" i="23" l="1"/>
  <c r="H23" i="23" s="1"/>
  <c r="H34" i="23" l="1"/>
  <c r="H36" i="23" s="1"/>
  <c r="H38" i="23" l="1"/>
  <c r="H37" i="23"/>
  <c r="H39" i="23" l="1"/>
  <c r="H24" i="23" l="1"/>
  <c r="H25" i="23" s="1"/>
  <c r="H41" i="23" s="1"/>
  <c r="F18" i="24" s="1"/>
</calcChain>
</file>

<file path=xl/sharedStrings.xml><?xml version="1.0" encoding="utf-8"?>
<sst xmlns="http://schemas.openxmlformats.org/spreadsheetml/2006/main" count="58" uniqueCount="38">
  <si>
    <t>ÍTEM</t>
  </si>
  <si>
    <t>DESCRIPCIÓN</t>
  </si>
  <si>
    <t>SUBTOTAL</t>
  </si>
  <si>
    <t>TOTAL</t>
  </si>
  <si>
    <t>INSTALACIÓN</t>
  </si>
  <si>
    <t>IVA</t>
  </si>
  <si>
    <t>UNIDAD</t>
  </si>
  <si>
    <t>CANTIDAD</t>
  </si>
  <si>
    <t>UTILIDAD</t>
  </si>
  <si>
    <t>UN</t>
  </si>
  <si>
    <t>VALOR</t>
  </si>
  <si>
    <t>UNITARIO</t>
  </si>
  <si>
    <t>SUMINISTRO</t>
  </si>
  <si>
    <t>GBL</t>
  </si>
  <si>
    <t>Multitoma rackeable</t>
  </si>
  <si>
    <t>Mini gbic</t>
  </si>
  <si>
    <t>Switch 16 puertos base 1000</t>
  </si>
  <si>
    <t>ADMINISTRACIÓN</t>
  </si>
  <si>
    <t>VR. TOTAL</t>
  </si>
  <si>
    <t xml:space="preserve">Suministro de cableado estructurado categoría 6, se incluye UTP, Jack, patch panel (cant puntos ap.) </t>
  </si>
  <si>
    <t>Patch Cord cat. 6 de 45cm</t>
  </si>
  <si>
    <t>Patch Cord cat. 6 de 1m</t>
  </si>
  <si>
    <t>Patch Cord de fibra óptica</t>
  </si>
  <si>
    <t>Suministro de cableado estructurado categoría 6, se incluye UTP, Jack, patch panel</t>
  </si>
  <si>
    <t>Configuración y puesta en marcha del sistema</t>
  </si>
  <si>
    <t xml:space="preserve">TOTAL GENERAL INSTALACIÓN Y SUMINISTRO </t>
  </si>
  <si>
    <t>Suministro de controladora de APs con las licencias necesarias para el correcto funcionamiento de la red WIFI</t>
  </si>
  <si>
    <t>Certificación de enlaces(con marcación de puntos de red)</t>
  </si>
  <si>
    <t>Tubería de 3/4 DE 30 A 50 METROS. Tubo PVC Conduit de 3/4 x 3 Mts</t>
  </si>
  <si>
    <t xml:space="preserve">ENERGIZANDO </t>
  </si>
  <si>
    <t>UT COLOMBIA SEGURA</t>
  </si>
  <si>
    <t>MARCA</t>
  </si>
  <si>
    <t>UBIQUITI</t>
  </si>
  <si>
    <t xml:space="preserve">D LINK </t>
  </si>
  <si>
    <t>ARUBA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</si>
  <si>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Valor total en letras: </t>
    </r>
    <r>
      <rPr>
        <b/>
        <u/>
        <sz val="11"/>
        <color theme="1"/>
        <rFont val="Calibri"/>
        <family val="2"/>
        <scheme val="minor"/>
      </rPr>
      <t>______________________________________________</t>
    </r>
    <r>
      <rPr>
        <b/>
        <sz val="11"/>
        <color theme="1"/>
        <rFont val="Calibri"/>
        <family val="2"/>
        <scheme val="minor"/>
      </rPr>
      <t xml:space="preserve">
Nombre del Representante Legal: ___________________ C. C. No. _____________
Dirección de correo: </t>
    </r>
    <r>
      <rPr>
        <b/>
        <u/>
        <sz val="11"/>
        <color theme="1"/>
        <rFont val="Calibri"/>
        <family val="2"/>
        <scheme val="minor"/>
      </rPr>
      <t>__________________</t>
    </r>
    <r>
      <rPr>
        <b/>
        <sz val="11"/>
        <color theme="1"/>
        <rFont val="Calibri"/>
        <family val="2"/>
        <scheme val="minor"/>
      </rPr>
      <t xml:space="preserve">
Dirección electrónica: ___________________
Ciudad: __________________________________
Garantía Comercial:</t>
    </r>
    <r>
      <rPr>
        <b/>
        <u/>
        <sz val="11"/>
        <color theme="1"/>
        <rFont val="Calibri"/>
        <family val="2"/>
        <scheme val="minor"/>
      </rPr>
      <t xml:space="preserve"> ___________________</t>
    </r>
    <r>
      <rPr>
        <b/>
        <sz val="11"/>
        <color theme="1"/>
        <rFont val="Calibri"/>
        <family val="2"/>
        <scheme val="minor"/>
      </rPr>
      <t xml:space="preserve">
TIEMPO DE ENTREGA: </t>
    </r>
    <r>
      <rPr>
        <b/>
        <u/>
        <sz val="11"/>
        <color theme="1"/>
        <rFont val="Calibri"/>
        <family val="2"/>
        <scheme val="minor"/>
      </rPr>
      <t>______________________________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</si>
  <si>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 xml:space="preserve">Access Point </t>
  </si>
  <si>
    <t>ANEXO No.2_FORMULARIO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</si>
</sst>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\ #,##0;[Red]\-&quot;$&quot;\ #,##0"/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* #,##0.00\ _p_t_a_-;\-* #,##0.00\ _p_t_a_-;_-* &quot;-&quot;??\ _p_t_a_-;_-@_-"/>
    <numFmt numFmtId="169" formatCode="_ [$€]\ * #,##0.00_ ;_ [$€]\ * \-#,##0.00_ ;_ [$€]\ * &quot;-&quot;??_ ;_ @_ "/>
    <numFmt numFmtId="170" formatCode="_-* #,##0.00\ _$_-;\-* #,##0.00\ _$_-;_-* &quot;-&quot;??\ _$_-;_-@_-"/>
    <numFmt numFmtId="171" formatCode="_-* #,##0.00\ &quot;$&quot;_-;\-* #,##0.00\ &quot;$&quot;_-;_-* &quot;-&quot;??\ &quot;$&quot;_-;_-@_-"/>
    <numFmt numFmtId="172" formatCode="_ &quot;$&quot;\ * #,##0_ ;_ &quot;$&quot;\ * \-#,##0_ ;_ &quot;$&quot;\ * &quot;-&quot;_ ;_ @_ "/>
    <numFmt numFmtId="173" formatCode="_([$$-240A]\ * #,##0_);_([$$-240A]\ * \(#,##0\);_([$$-240A]\ * &quot;-&quot;_);_(@_)"/>
    <numFmt numFmtId="17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4" fillId="0" borderId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/>
    <xf numFmtId="0" fontId="2" fillId="0" borderId="0"/>
    <xf numFmtId="173" fontId="2" fillId="0" borderId="0"/>
    <xf numFmtId="173" fontId="1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42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63">
    <xf numFmtId="0" fontId="0" fillId="0" borderId="0" xfId="0"/>
    <xf numFmtId="6" fontId="0" fillId="0" borderId="0" xfId="0" applyNumberFormat="1"/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42" fontId="0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center" vertical="center" wrapText="1"/>
    </xf>
    <xf numFmtId="6" fontId="0" fillId="0" borderId="6" xfId="0" applyNumberFormat="1" applyFont="1" applyBorder="1" applyAlignment="1">
      <alignment horizontal="right" vertical="center" wrapText="1"/>
    </xf>
    <xf numFmtId="6" fontId="5" fillId="0" borderId="6" xfId="0" applyNumberFormat="1" applyFont="1" applyBorder="1" applyAlignment="1">
      <alignment horizontal="right" vertical="center" wrapText="1"/>
    </xf>
    <xf numFmtId="6" fontId="0" fillId="0" borderId="12" xfId="0" applyNumberFormat="1" applyFont="1" applyBorder="1" applyAlignment="1">
      <alignment vertical="center" wrapText="1"/>
    </xf>
    <xf numFmtId="6" fontId="5" fillId="3" borderId="0" xfId="0" applyNumberFormat="1" applyFont="1" applyFill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6" fontId="0" fillId="0" borderId="12" xfId="0" applyNumberFormat="1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justify" vertical="center" wrapText="1"/>
    </xf>
    <xf numFmtId="0" fontId="0" fillId="0" borderId="11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6" fontId="0" fillId="0" borderId="3" xfId="0" applyNumberFormat="1" applyFont="1" applyBorder="1" applyAlignment="1">
      <alignment horizontal="center" vertical="center" wrapText="1"/>
    </xf>
    <xf numFmtId="6" fontId="0" fillId="0" borderId="11" xfId="0" applyNumberFormat="1" applyFont="1" applyBorder="1" applyAlignment="1">
      <alignment horizontal="center" vertical="center" wrapText="1"/>
    </xf>
    <xf numFmtId="6" fontId="0" fillId="0" borderId="3" xfId="0" applyNumberFormat="1" applyFont="1" applyBorder="1" applyAlignment="1">
      <alignment horizontal="right" vertical="center" wrapText="1"/>
    </xf>
    <xf numFmtId="6" fontId="0" fillId="0" borderId="5" xfId="0" applyNumberFormat="1" applyFont="1" applyBorder="1" applyAlignment="1">
      <alignment horizontal="righ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2" fontId="0" fillId="0" borderId="3" xfId="0" applyNumberFormat="1" applyFont="1" applyBorder="1" applyAlignment="1">
      <alignment horizontal="center" vertical="center" wrapText="1"/>
    </xf>
    <xf numFmtId="6" fontId="0" fillId="0" borderId="5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2" fontId="5" fillId="0" borderId="5" xfId="0" applyNumberFormat="1" applyFont="1" applyBorder="1" applyAlignment="1">
      <alignment horizontal="center" vertical="center" wrapText="1"/>
    </xf>
  </cellXfs>
  <cellStyles count="38">
    <cellStyle name="Comma_PRESUPUESTOVIAdoblecalzadaFINAL CON TRANs e ipm guerra_2_" xfId="9" xr:uid="{00000000-0005-0000-0000-000000000000}"/>
    <cellStyle name="Estilo 1" xfId="10" xr:uid="{00000000-0005-0000-0000-000001000000}"/>
    <cellStyle name="Euro" xfId="11" xr:uid="{00000000-0005-0000-0000-000002000000}"/>
    <cellStyle name="Millares 10 5" xfId="12" xr:uid="{00000000-0005-0000-0000-000004000000}"/>
    <cellStyle name="Millares 14" xfId="13" xr:uid="{00000000-0005-0000-0000-000005000000}"/>
    <cellStyle name="Millares 2" xfId="14" xr:uid="{00000000-0005-0000-0000-000006000000}"/>
    <cellStyle name="Millares 2 35" xfId="15" xr:uid="{00000000-0005-0000-0000-000007000000}"/>
    <cellStyle name="Millares 3" xfId="16" xr:uid="{00000000-0005-0000-0000-000008000000}"/>
    <cellStyle name="Moneda [0] 2" xfId="33" xr:uid="{00000000-0005-0000-0000-00000B000000}"/>
    <cellStyle name="Moneda [0] 3" xfId="37" xr:uid="{00000000-0005-0000-0000-00000C000000}"/>
    <cellStyle name="Moneda 12" xfId="6" xr:uid="{00000000-0005-0000-0000-00000D000000}"/>
    <cellStyle name="Moneda 2" xfId="2" xr:uid="{00000000-0005-0000-0000-00000E000000}"/>
    <cellStyle name="Moneda 2 2" xfId="17" xr:uid="{00000000-0005-0000-0000-00000F000000}"/>
    <cellStyle name="Moneda 3" xfId="34" xr:uid="{00000000-0005-0000-0000-000010000000}"/>
    <cellStyle name="Moneda 3 14" xfId="18" xr:uid="{00000000-0005-0000-0000-000011000000}"/>
    <cellStyle name="Moneda 3 2 4" xfId="19" xr:uid="{00000000-0005-0000-0000-000012000000}"/>
    <cellStyle name="Normal" xfId="0" builtinId="0"/>
    <cellStyle name="Normal 10" xfId="20" xr:uid="{00000000-0005-0000-0000-000014000000}"/>
    <cellStyle name="Normal 12" xfId="5" xr:uid="{00000000-0005-0000-0000-000015000000}"/>
    <cellStyle name="Normal 12 2" xfId="36" xr:uid="{00000000-0005-0000-0000-000016000000}"/>
    <cellStyle name="Normal 2" xfId="7" xr:uid="{00000000-0005-0000-0000-000017000000}"/>
    <cellStyle name="Normal 2 10 2 2" xfId="21" xr:uid="{00000000-0005-0000-0000-000018000000}"/>
    <cellStyle name="Normal 2 2 2 2 2" xfId="22" xr:uid="{00000000-0005-0000-0000-000019000000}"/>
    <cellStyle name="Normal 2 2 2 2 2 2 2" xfId="23" xr:uid="{00000000-0005-0000-0000-00001A000000}"/>
    <cellStyle name="Normal 2 3" xfId="24" xr:uid="{00000000-0005-0000-0000-00001B000000}"/>
    <cellStyle name="Normal 2 3 2 2" xfId="25" xr:uid="{00000000-0005-0000-0000-00001C000000}"/>
    <cellStyle name="Normal 3" xfId="8" xr:uid="{00000000-0005-0000-0000-00001D000000}"/>
    <cellStyle name="Normal 3 2 14 4" xfId="26" xr:uid="{00000000-0005-0000-0000-00001E000000}"/>
    <cellStyle name="Normal 3 65 10 3" xfId="27" xr:uid="{00000000-0005-0000-0000-00001F000000}"/>
    <cellStyle name="Normal 3_ADM-INGENIEROS 2" xfId="28" xr:uid="{00000000-0005-0000-0000-000020000000}"/>
    <cellStyle name="Normal 4" xfId="32" xr:uid="{00000000-0005-0000-0000-000021000000}"/>
    <cellStyle name="Normal 7" xfId="3" xr:uid="{00000000-0005-0000-0000-000022000000}"/>
    <cellStyle name="Normal 8" xfId="1" xr:uid="{00000000-0005-0000-0000-000023000000}"/>
    <cellStyle name="Porcentaje 2" xfId="29" xr:uid="{00000000-0005-0000-0000-000025000000}"/>
    <cellStyle name="Porcentaje 3" xfId="4" xr:uid="{00000000-0005-0000-0000-000026000000}"/>
    <cellStyle name="Porcentaje 4" xfId="35" xr:uid="{00000000-0005-0000-0000-000027000000}"/>
    <cellStyle name="Porcentual 2" xfId="30" xr:uid="{00000000-0005-0000-0000-000028000000}"/>
    <cellStyle name="Porcentual 3" xfId="3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85725</xdr:rowOff>
    </xdr:from>
    <xdr:to>
      <xdr:col>8</xdr:col>
      <xdr:colOff>96919</xdr:colOff>
      <xdr:row>4</xdr:row>
      <xdr:rowOff>74916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5D9C61-D570-4FF6-9583-DE63F525E6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85725"/>
          <a:ext cx="8585985" cy="751191"/>
        </a:xfrm>
        <a:prstGeom prst="rect">
          <a:avLst/>
        </a:prstGeom>
      </xdr:spPr>
    </xdr:pic>
    <xdr:clientData/>
  </xdr:twoCellAnchor>
  <xdr:twoCellAnchor editAs="oneCell">
    <xdr:from>
      <xdr:col>0</xdr:col>
      <xdr:colOff>417389</xdr:colOff>
      <xdr:row>54</xdr:row>
      <xdr:rowOff>181939</xdr:rowOff>
    </xdr:from>
    <xdr:to>
      <xdr:col>8</xdr:col>
      <xdr:colOff>261519</xdr:colOff>
      <xdr:row>58</xdr:row>
      <xdr:rowOff>176054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059629-14D4-44F9-8282-D750211963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389" y="13593139"/>
          <a:ext cx="9171396" cy="7561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T_TECNOLOGIA_4.0_Anexo%20Formulario%20de%20precios_EO-6175_Opcion_ARU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U-OPCION-ARUBA_EO-6175"/>
    </sheetNames>
    <sheetDataSet>
      <sheetData sheetId="0">
        <row r="55">
          <cell r="G55">
            <v>57541794.159999996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BF56-7F47-4EAA-856F-CE603CD2F2A3}">
  <sheetPr>
    <pageSetUpPr fitToPage="1"/>
  </sheetPr>
  <dimension ref="C6:J53"/>
  <sheetViews>
    <sheetView tabSelected="1" view="pageBreakPreview" topLeftCell="B1" zoomScale="52" zoomScaleNormal="100" zoomScaleSheetLayoutView="52" workbookViewId="0">
      <selection activeCell="N19" sqref="N19"/>
    </sheetView>
  </sheetViews>
  <sheetFormatPr baseColWidth="10" defaultRowHeight="14.5"/>
  <cols>
    <col min="1" max="2" width="10.90625" style="4"/>
    <col min="3" max="3" width="13.453125" style="4" customWidth="1"/>
    <col min="4" max="4" width="44.08984375" style="4" customWidth="1"/>
    <col min="5" max="5" width="13.1796875" style="4" customWidth="1"/>
    <col min="6" max="6" width="10.90625" style="4"/>
    <col min="7" max="7" width="15.1796875" style="4" bestFit="1" customWidth="1"/>
    <col min="8" max="8" width="19.1796875" style="4" customWidth="1"/>
    <col min="9" max="9" width="10.90625" style="4"/>
    <col min="10" max="10" width="15.54296875" style="4" customWidth="1"/>
    <col min="11" max="16384" width="10.90625" style="4"/>
  </cols>
  <sheetData>
    <row r="6" spans="3:10">
      <c r="C6" s="61" t="s">
        <v>37</v>
      </c>
      <c r="D6" s="61"/>
      <c r="E6" s="61"/>
      <c r="F6" s="61"/>
      <c r="G6" s="61"/>
      <c r="H6" s="61"/>
    </row>
    <row r="7" spans="3:10" ht="15" thickBot="1"/>
    <row r="8" spans="3:10" ht="15" customHeight="1">
      <c r="C8" s="39" t="s">
        <v>0</v>
      </c>
      <c r="D8" s="41" t="s">
        <v>1</v>
      </c>
      <c r="E8" s="41" t="s">
        <v>6</v>
      </c>
      <c r="F8" s="41" t="s">
        <v>7</v>
      </c>
      <c r="G8" s="5" t="s">
        <v>10</v>
      </c>
      <c r="H8" s="41" t="s">
        <v>18</v>
      </c>
    </row>
    <row r="9" spans="3:10" ht="15" thickBot="1">
      <c r="C9" s="40"/>
      <c r="D9" s="42"/>
      <c r="E9" s="42"/>
      <c r="F9" s="42"/>
      <c r="G9" s="6" t="s">
        <v>11</v>
      </c>
      <c r="H9" s="42"/>
    </row>
    <row r="10" spans="3:10" ht="15" thickBot="1">
      <c r="C10" s="7">
        <v>1</v>
      </c>
      <c r="D10" s="8" t="s">
        <v>12</v>
      </c>
      <c r="E10" s="9"/>
      <c r="F10" s="9"/>
      <c r="G10" s="9"/>
      <c r="H10" s="10"/>
    </row>
    <row r="11" spans="3:10" ht="44.25" customHeight="1">
      <c r="C11" s="57">
        <v>1.1000000000000001</v>
      </c>
      <c r="D11" s="59" t="s">
        <v>19</v>
      </c>
      <c r="E11" s="46" t="s">
        <v>9</v>
      </c>
      <c r="F11" s="46">
        <v>360</v>
      </c>
      <c r="G11" s="48"/>
      <c r="H11" s="34">
        <f>G11*F11</f>
        <v>0</v>
      </c>
      <c r="I11" s="53"/>
      <c r="J11" s="54"/>
    </row>
    <row r="12" spans="3:10" ht="24.75" customHeight="1" thickBot="1">
      <c r="C12" s="58"/>
      <c r="D12" s="60"/>
      <c r="E12" s="47"/>
      <c r="F12" s="47"/>
      <c r="G12" s="49"/>
      <c r="H12" s="35"/>
      <c r="I12" s="53"/>
      <c r="J12" s="54"/>
    </row>
    <row r="13" spans="3:10" ht="57.75" customHeight="1" thickBot="1">
      <c r="C13" s="11">
        <v>1.2</v>
      </c>
      <c r="D13" s="12" t="s">
        <v>28</v>
      </c>
      <c r="E13" s="13" t="s">
        <v>13</v>
      </c>
      <c r="F13" s="13">
        <v>1</v>
      </c>
      <c r="G13" s="14"/>
      <c r="H13" s="34">
        <f>(G13*F13)+(F14*G14)</f>
        <v>0</v>
      </c>
      <c r="I13" s="55"/>
      <c r="J13" s="56"/>
    </row>
    <row r="14" spans="3:10" ht="15" thickBot="1">
      <c r="C14" s="11">
        <v>1.3</v>
      </c>
      <c r="D14" s="12" t="s">
        <v>14</v>
      </c>
      <c r="E14" s="13" t="s">
        <v>9</v>
      </c>
      <c r="F14" s="13">
        <v>2</v>
      </c>
      <c r="G14" s="14"/>
      <c r="H14" s="35"/>
    </row>
    <row r="15" spans="3:10" ht="29.5" thickBot="1">
      <c r="C15" s="11">
        <v>1.4</v>
      </c>
      <c r="D15" s="12" t="s">
        <v>27</v>
      </c>
      <c r="E15" s="13" t="s">
        <v>9</v>
      </c>
      <c r="F15" s="13">
        <v>10</v>
      </c>
      <c r="G15" s="14"/>
      <c r="H15" s="34">
        <f>(G15*F15)+(F16*G16)</f>
        <v>0</v>
      </c>
    </row>
    <row r="16" spans="3:10" ht="15" thickBot="1">
      <c r="C16" s="11">
        <v>1.5</v>
      </c>
      <c r="D16" s="12" t="s">
        <v>20</v>
      </c>
      <c r="E16" s="13" t="s">
        <v>9</v>
      </c>
      <c r="F16" s="13">
        <v>10</v>
      </c>
      <c r="G16" s="14"/>
      <c r="H16" s="35"/>
    </row>
    <row r="17" spans="3:10" ht="15" thickBot="1">
      <c r="C17" s="11">
        <v>1.6</v>
      </c>
      <c r="D17" s="12" t="s">
        <v>21</v>
      </c>
      <c r="E17" s="13" t="s">
        <v>9</v>
      </c>
      <c r="F17" s="13">
        <v>2</v>
      </c>
      <c r="G17" s="14"/>
      <c r="H17" s="34">
        <f>(G17*F17)+(F18*G18)</f>
        <v>0</v>
      </c>
    </row>
    <row r="18" spans="3:10" ht="15.75" customHeight="1" thickBot="1">
      <c r="C18" s="11">
        <v>1.7</v>
      </c>
      <c r="D18" s="12" t="s">
        <v>36</v>
      </c>
      <c r="E18" s="13" t="s">
        <v>9</v>
      </c>
      <c r="F18" s="13">
        <v>10</v>
      </c>
      <c r="G18" s="14"/>
      <c r="H18" s="35"/>
      <c r="I18" s="53"/>
      <c r="J18" s="54"/>
    </row>
    <row r="19" spans="3:10" ht="15" thickBot="1">
      <c r="C19" s="15">
        <v>1.8</v>
      </c>
      <c r="D19" s="16" t="s">
        <v>15</v>
      </c>
      <c r="E19" s="17" t="s">
        <v>9</v>
      </c>
      <c r="F19" s="17">
        <v>2</v>
      </c>
      <c r="G19" s="14"/>
      <c r="H19" s="34">
        <f>(G19*F19)+(F20*G20)</f>
        <v>0</v>
      </c>
    </row>
    <row r="20" spans="3:10" ht="15" thickBot="1">
      <c r="C20" s="15">
        <v>1.9</v>
      </c>
      <c r="D20" s="16" t="s">
        <v>22</v>
      </c>
      <c r="E20" s="17" t="s">
        <v>9</v>
      </c>
      <c r="F20" s="17">
        <v>4</v>
      </c>
      <c r="G20" s="14"/>
      <c r="H20" s="35"/>
    </row>
    <row r="21" spans="3:10" ht="44" thickBot="1">
      <c r="C21" s="62">
        <v>1.1000000000000001</v>
      </c>
      <c r="D21" s="16" t="s">
        <v>26</v>
      </c>
      <c r="E21" s="17" t="s">
        <v>9</v>
      </c>
      <c r="F21" s="17">
        <v>1</v>
      </c>
      <c r="G21" s="14"/>
      <c r="H21" s="18">
        <f>F21*G21</f>
        <v>0</v>
      </c>
    </row>
    <row r="22" spans="3:10" ht="30.75" customHeight="1" thickBot="1">
      <c r="C22" s="15">
        <v>1.1100000000000001</v>
      </c>
      <c r="D22" s="16" t="s">
        <v>16</v>
      </c>
      <c r="E22" s="17" t="s">
        <v>9</v>
      </c>
      <c r="F22" s="17">
        <v>2</v>
      </c>
      <c r="G22" s="14"/>
      <c r="H22" s="18">
        <f>F22*G22</f>
        <v>0</v>
      </c>
    </row>
    <row r="23" spans="3:10" ht="15" thickBot="1">
      <c r="C23" s="50" t="s">
        <v>2</v>
      </c>
      <c r="D23" s="51"/>
      <c r="E23" s="51"/>
      <c r="F23" s="51"/>
      <c r="G23" s="52"/>
      <c r="H23" s="19">
        <f>SUM(H11:H22)</f>
        <v>0</v>
      </c>
    </row>
    <row r="24" spans="3:10" ht="15" thickBot="1">
      <c r="C24" s="50" t="s">
        <v>5</v>
      </c>
      <c r="D24" s="51"/>
      <c r="E24" s="51"/>
      <c r="F24" s="51"/>
      <c r="G24" s="52"/>
      <c r="H24" s="19">
        <f>H23*19%</f>
        <v>0</v>
      </c>
    </row>
    <row r="25" spans="3:10" ht="15" thickBot="1">
      <c r="C25" s="50" t="s">
        <v>3</v>
      </c>
      <c r="D25" s="51"/>
      <c r="E25" s="51"/>
      <c r="F25" s="51"/>
      <c r="G25" s="52"/>
      <c r="H25" s="19">
        <f>H23+H24</f>
        <v>0</v>
      </c>
    </row>
    <row r="28" spans="3:10" ht="15" thickBot="1"/>
    <row r="29" spans="3:10">
      <c r="C29" s="39" t="s">
        <v>0</v>
      </c>
      <c r="D29" s="41" t="s">
        <v>1</v>
      </c>
      <c r="E29" s="41" t="s">
        <v>6</v>
      </c>
      <c r="F29" s="41" t="s">
        <v>7</v>
      </c>
      <c r="G29" s="5" t="s">
        <v>10</v>
      </c>
      <c r="H29" s="41" t="s">
        <v>18</v>
      </c>
    </row>
    <row r="30" spans="3:10" ht="15" thickBot="1">
      <c r="C30" s="40"/>
      <c r="D30" s="42"/>
      <c r="E30" s="42"/>
      <c r="F30" s="42"/>
      <c r="G30" s="6" t="s">
        <v>11</v>
      </c>
      <c r="H30" s="42"/>
    </row>
    <row r="31" spans="3:10" ht="25.5" customHeight="1" thickBot="1">
      <c r="C31" s="7">
        <v>2</v>
      </c>
      <c r="D31" s="8" t="s">
        <v>4</v>
      </c>
      <c r="E31" s="9"/>
      <c r="F31" s="9"/>
      <c r="G31" s="9"/>
      <c r="H31" s="10"/>
    </row>
    <row r="32" spans="3:10">
      <c r="C32" s="26">
        <v>2.1</v>
      </c>
      <c r="D32" s="28" t="s">
        <v>23</v>
      </c>
      <c r="E32" s="30" t="s">
        <v>9</v>
      </c>
      <c r="F32" s="46">
        <v>10</v>
      </c>
      <c r="G32" s="48"/>
      <c r="H32" s="34">
        <f>F32*G32</f>
        <v>0</v>
      </c>
    </row>
    <row r="33" spans="3:8" ht="40.5" customHeight="1" thickBot="1">
      <c r="C33" s="43"/>
      <c r="D33" s="44"/>
      <c r="E33" s="45"/>
      <c r="F33" s="47"/>
      <c r="G33" s="49"/>
      <c r="H33" s="35"/>
    </row>
    <row r="34" spans="3:8">
      <c r="C34" s="26">
        <v>2.2000000000000002</v>
      </c>
      <c r="D34" s="28" t="s">
        <v>24</v>
      </c>
      <c r="E34" s="30" t="s">
        <v>9</v>
      </c>
      <c r="F34" s="30">
        <v>1</v>
      </c>
      <c r="G34" s="32"/>
      <c r="H34" s="34">
        <f>F34*G34</f>
        <v>0</v>
      </c>
    </row>
    <row r="35" spans="3:8" ht="15" thickBot="1">
      <c r="C35" s="27"/>
      <c r="D35" s="29"/>
      <c r="E35" s="31"/>
      <c r="F35" s="31"/>
      <c r="G35" s="33"/>
      <c r="H35" s="35"/>
    </row>
    <row r="36" spans="3:8" ht="31.5" customHeight="1" thickBot="1">
      <c r="C36" s="36" t="s">
        <v>2</v>
      </c>
      <c r="D36" s="36"/>
      <c r="E36" s="36"/>
      <c r="F36" s="36"/>
      <c r="G36" s="36"/>
      <c r="H36" s="20">
        <f>SUM(H32:H35)</f>
        <v>0</v>
      </c>
    </row>
    <row r="37" spans="3:8" ht="32.25" customHeight="1" thickBot="1">
      <c r="C37" s="36" t="s">
        <v>17</v>
      </c>
      <c r="D37" s="36"/>
      <c r="E37" s="36"/>
      <c r="F37" s="36"/>
      <c r="G37" s="36"/>
      <c r="H37" s="20">
        <f>H36*12%</f>
        <v>0</v>
      </c>
    </row>
    <row r="38" spans="3:8" ht="15" thickBot="1">
      <c r="C38" s="36" t="s">
        <v>8</v>
      </c>
      <c r="D38" s="36"/>
      <c r="E38" s="36"/>
      <c r="F38" s="36"/>
      <c r="G38" s="36"/>
      <c r="H38" s="20">
        <f>H36*8%</f>
        <v>0</v>
      </c>
    </row>
    <row r="39" spans="3:8" ht="15" thickBot="1">
      <c r="C39" s="36" t="s">
        <v>3</v>
      </c>
      <c r="D39" s="36"/>
      <c r="E39" s="36"/>
      <c r="F39" s="36"/>
      <c r="G39" s="36"/>
      <c r="H39" s="24">
        <f>SUM(H36:H38)</f>
        <v>0</v>
      </c>
    </row>
    <row r="41" spans="3:8">
      <c r="C41" s="37" t="s">
        <v>25</v>
      </c>
      <c r="D41" s="38"/>
      <c r="E41" s="38"/>
      <c r="F41" s="38"/>
      <c r="G41" s="38"/>
      <c r="H41" s="21">
        <f>H39+H25</f>
        <v>0</v>
      </c>
    </row>
    <row r="42" spans="3:8" ht="15" thickBot="1">
      <c r="C42" s="22"/>
      <c r="D42" s="2"/>
      <c r="E42" s="2"/>
      <c r="F42" s="3"/>
      <c r="H42" s="23"/>
    </row>
    <row r="43" spans="3:8" ht="15" customHeight="1">
      <c r="C43" s="25" t="s">
        <v>35</v>
      </c>
      <c r="D43" s="25"/>
      <c r="E43" s="25"/>
      <c r="F43" s="25"/>
      <c r="G43" s="25"/>
      <c r="H43" s="25"/>
    </row>
    <row r="44" spans="3:8">
      <c r="C44" s="25"/>
      <c r="D44" s="25"/>
      <c r="E44" s="25"/>
      <c r="F44" s="25"/>
      <c r="G44" s="25"/>
      <c r="H44" s="25"/>
    </row>
    <row r="45" spans="3:8">
      <c r="C45" s="25"/>
      <c r="D45" s="25"/>
      <c r="E45" s="25"/>
      <c r="F45" s="25"/>
      <c r="G45" s="25"/>
      <c r="H45" s="25"/>
    </row>
    <row r="46" spans="3:8">
      <c r="C46" s="25"/>
      <c r="D46" s="25"/>
      <c r="E46" s="25"/>
      <c r="F46" s="25"/>
      <c r="G46" s="25"/>
      <c r="H46" s="25"/>
    </row>
    <row r="47" spans="3:8">
      <c r="C47" s="25"/>
      <c r="D47" s="25"/>
      <c r="E47" s="25"/>
      <c r="F47" s="25"/>
      <c r="G47" s="25"/>
      <c r="H47" s="25"/>
    </row>
    <row r="48" spans="3:8">
      <c r="C48" s="25"/>
      <c r="D48" s="25"/>
      <c r="E48" s="25"/>
      <c r="F48" s="25"/>
      <c r="G48" s="25"/>
      <c r="H48" s="25"/>
    </row>
    <row r="49" spans="3:8">
      <c r="C49" s="25"/>
      <c r="D49" s="25"/>
      <c r="E49" s="25"/>
      <c r="F49" s="25"/>
      <c r="G49" s="25"/>
      <c r="H49" s="25"/>
    </row>
    <row r="50" spans="3:8">
      <c r="C50" s="25"/>
      <c r="D50" s="25"/>
      <c r="E50" s="25"/>
      <c r="F50" s="25"/>
      <c r="G50" s="25"/>
      <c r="H50" s="25"/>
    </row>
    <row r="51" spans="3:8">
      <c r="C51" s="25"/>
      <c r="D51" s="25"/>
      <c r="E51" s="25"/>
      <c r="F51" s="25"/>
      <c r="G51" s="25"/>
      <c r="H51" s="25"/>
    </row>
    <row r="52" spans="3:8">
      <c r="C52" s="25"/>
      <c r="D52" s="25"/>
      <c r="E52" s="25"/>
      <c r="F52" s="25"/>
      <c r="G52" s="25"/>
      <c r="H52" s="25"/>
    </row>
    <row r="53" spans="3:8" ht="69.75" customHeight="1">
      <c r="C53" s="25"/>
      <c r="D53" s="25"/>
      <c r="E53" s="25"/>
      <c r="F53" s="25"/>
      <c r="G53" s="25"/>
      <c r="H53" s="25"/>
    </row>
  </sheetData>
  <mergeCells count="45">
    <mergeCell ref="C6:H6"/>
    <mergeCell ref="C8:C9"/>
    <mergeCell ref="D8:D9"/>
    <mergeCell ref="E8:E9"/>
    <mergeCell ref="F8:F9"/>
    <mergeCell ref="H8:H9"/>
    <mergeCell ref="C25:G25"/>
    <mergeCell ref="I11:J12"/>
    <mergeCell ref="H13:H14"/>
    <mergeCell ref="I13:J13"/>
    <mergeCell ref="H15:H16"/>
    <mergeCell ref="H17:H18"/>
    <mergeCell ref="I18:J18"/>
    <mergeCell ref="H19:H20"/>
    <mergeCell ref="C23:G23"/>
    <mergeCell ref="C24:G24"/>
    <mergeCell ref="C11:C12"/>
    <mergeCell ref="D11:D12"/>
    <mergeCell ref="E11:E12"/>
    <mergeCell ref="F11:F12"/>
    <mergeCell ref="G11:G12"/>
    <mergeCell ref="H11:H12"/>
    <mergeCell ref="H32:H33"/>
    <mergeCell ref="C29:C30"/>
    <mergeCell ref="D29:D30"/>
    <mergeCell ref="E29:E30"/>
    <mergeCell ref="F29:F30"/>
    <mergeCell ref="H29:H30"/>
    <mergeCell ref="C32:C33"/>
    <mergeCell ref="D32:D33"/>
    <mergeCell ref="E32:E33"/>
    <mergeCell ref="F32:F33"/>
    <mergeCell ref="G32:G33"/>
    <mergeCell ref="C43:H53"/>
    <mergeCell ref="C34:C35"/>
    <mergeCell ref="D34:D35"/>
    <mergeCell ref="E34:E35"/>
    <mergeCell ref="F34:F35"/>
    <mergeCell ref="G34:G35"/>
    <mergeCell ref="H34:H35"/>
    <mergeCell ref="C36:G36"/>
    <mergeCell ref="C37:G37"/>
    <mergeCell ref="C38:G38"/>
    <mergeCell ref="C39:G39"/>
    <mergeCell ref="C41:G41"/>
  </mergeCells>
  <pageMargins left="0.53" right="0.59" top="0.54" bottom="0.4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E68A-8CA0-42E0-9D69-75F209EBF226}">
  <dimension ref="E16:H18"/>
  <sheetViews>
    <sheetView workbookViewId="0">
      <selection activeCell="H19" sqref="H19"/>
    </sheetView>
  </sheetViews>
  <sheetFormatPr baseColWidth="10" defaultRowHeight="14.5"/>
  <cols>
    <col min="6" max="6" width="11.36328125" bestFit="1" customWidth="1"/>
    <col min="8" max="8" width="11.36328125" bestFit="1" customWidth="1"/>
  </cols>
  <sheetData>
    <row r="16" spans="6:7">
      <c r="F16" t="s">
        <v>29</v>
      </c>
      <c r="G16" t="s">
        <v>30</v>
      </c>
    </row>
    <row r="17" spans="5:8">
      <c r="E17" t="s">
        <v>31</v>
      </c>
      <c r="F17" t="s">
        <v>32</v>
      </c>
      <c r="G17" t="s">
        <v>33</v>
      </c>
      <c r="H17" t="s">
        <v>34</v>
      </c>
    </row>
    <row r="18" spans="5:8">
      <c r="F18" s="1">
        <f>Hoja2!H41</f>
        <v>0</v>
      </c>
      <c r="H18" s="1">
        <f>'[1]ESU-OPCION-ARUBA_EO-6175'!$G$55</f>
        <v>57541794.159999996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Daladier Evelio Tangarife Berrio</cp:lastModifiedBy>
  <cp:lastPrinted>2022-09-14T02:10:23Z</cp:lastPrinted>
  <dcterms:created xsi:type="dcterms:W3CDTF">2017-01-11T19:03:34Z</dcterms:created>
  <dcterms:modified xsi:type="dcterms:W3CDTF">2022-10-10T19:08:16Z</dcterms:modified>
</cp:coreProperties>
</file>