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ifuentes\Desktop\NOVIEMBRE 2021\CCTV EJERCITO\"/>
    </mc:Choice>
  </mc:AlternateContent>
  <xr:revisionPtr revIDLastSave="0" documentId="8_{E8A6B7E5-4934-4326-AEA0-5A736679B206}" xr6:coauthVersionLast="47" xr6:coauthVersionMax="47" xr10:uidLastSave="{00000000-0000-0000-0000-000000000000}"/>
  <bookViews>
    <workbookView xWindow="-120" yWindow="-120" windowWidth="20730" windowHeight="11160" firstSheet="1" activeTab="1" xr2:uid="{161FDD54-3751-48C6-8788-2D114C9F4039}"/>
  </bookViews>
  <sheets>
    <sheet name="Diseño 4ta Brigada" sheetId="1" r:id="rId1"/>
    <sheet name="Diseño BAPOM BAJES" sheetId="2" r:id="rId2"/>
    <sheet name="Mant CCTV CA 4ta Brigada" sheetId="3" r:id="rId3"/>
    <sheet name="CCTV Bellavista" sheetId="4" r:id="rId4"/>
    <sheet name="Resume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3" l="1"/>
  <c r="G46" i="3"/>
  <c r="G47" i="3"/>
  <c r="G48" i="3"/>
  <c r="G49" i="3"/>
  <c r="G50" i="3"/>
  <c r="G51" i="3"/>
  <c r="G52" i="3"/>
  <c r="G53" i="3"/>
  <c r="G54" i="3"/>
  <c r="G56" i="3"/>
  <c r="G57" i="3"/>
  <c r="G58" i="3"/>
  <c r="G59" i="3"/>
  <c r="G60" i="3"/>
  <c r="G61" i="3"/>
  <c r="G62" i="3"/>
  <c r="G64" i="3"/>
  <c r="G65" i="3"/>
  <c r="G66" i="3"/>
  <c r="G67" i="3"/>
  <c r="G68" i="3"/>
  <c r="G69" i="3"/>
  <c r="G70" i="3"/>
  <c r="G71" i="3"/>
  <c r="G72" i="3"/>
  <c r="G73" i="3"/>
  <c r="G74" i="3"/>
  <c r="G44" i="3"/>
  <c r="G42" i="3"/>
  <c r="G98" i="3"/>
  <c r="G97" i="3"/>
  <c r="G96" i="3"/>
  <c r="G93" i="3"/>
  <c r="G94" i="3"/>
  <c r="G95" i="3"/>
  <c r="G92" i="3"/>
  <c r="G84" i="3"/>
  <c r="G85" i="3"/>
  <c r="G37" i="3"/>
  <c r="G36" i="3"/>
  <c r="G35" i="3"/>
  <c r="G34" i="3"/>
  <c r="G7" i="3"/>
  <c r="G8" i="3"/>
  <c r="G9" i="3"/>
  <c r="G10" i="3"/>
  <c r="G11" i="3"/>
  <c r="G12" i="3"/>
  <c r="G13" i="3"/>
  <c r="G14" i="3"/>
  <c r="G15" i="3"/>
  <c r="G16" i="3"/>
  <c r="G18" i="3"/>
  <c r="G19" i="3"/>
  <c r="G20" i="3"/>
  <c r="G21" i="3"/>
  <c r="G22" i="3"/>
  <c r="G23" i="3"/>
  <c r="G25" i="3"/>
  <c r="G26" i="3"/>
  <c r="G27" i="3"/>
  <c r="G28" i="3"/>
  <c r="G29" i="3"/>
  <c r="G30" i="3"/>
  <c r="G31" i="3"/>
  <c r="G32" i="3"/>
  <c r="G33" i="3"/>
  <c r="G5" i="3"/>
  <c r="G90" i="4"/>
  <c r="G91" i="4" s="1"/>
  <c r="G92" i="4" s="1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39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7" i="4"/>
  <c r="G33" i="4" s="1"/>
  <c r="G8" i="2"/>
  <c r="G7" i="2"/>
  <c r="G9" i="2" s="1"/>
  <c r="G8" i="1"/>
  <c r="G7" i="1"/>
  <c r="G9" i="1" l="1"/>
  <c r="G10" i="2"/>
  <c r="G11" i="2" s="1"/>
  <c r="F8" i="5" s="1"/>
  <c r="G8" i="5" s="1"/>
  <c r="G82" i="4"/>
  <c r="G84" i="4"/>
  <c r="G83" i="4"/>
  <c r="G86" i="3"/>
  <c r="G87" i="3" s="1"/>
  <c r="G75" i="3"/>
  <c r="G76" i="3" s="1"/>
  <c r="G34" i="4"/>
  <c r="G35" i="4" s="1"/>
  <c r="G10" i="1" l="1"/>
  <c r="G11" i="1"/>
  <c r="F7" i="5" s="1"/>
  <c r="G7" i="5" s="1"/>
  <c r="G85" i="4"/>
  <c r="G94" i="4"/>
  <c r="F10" i="5" s="1"/>
  <c r="G10" i="5" s="1"/>
  <c r="G77" i="3"/>
  <c r="G78" i="3"/>
  <c r="G100" i="3" s="1"/>
  <c r="G9" i="5" s="1"/>
  <c r="G11" i="5" l="1"/>
</calcChain>
</file>

<file path=xl/sharedStrings.xml><?xml version="1.0" encoding="utf-8"?>
<sst xmlns="http://schemas.openxmlformats.org/spreadsheetml/2006/main" count="348" uniqueCount="192">
  <si>
    <t>ÍTEM</t>
  </si>
  <si>
    <t>DESCRIPCIÓN</t>
  </si>
  <si>
    <t>UNIDAD</t>
  </si>
  <si>
    <t>CANT</t>
  </si>
  <si>
    <t>V. UNITARIO</t>
  </si>
  <si>
    <t>V. PARCIAL</t>
  </si>
  <si>
    <t>GL</t>
  </si>
  <si>
    <r>
      <t>MANTENIMIENTO</t>
    </r>
    <r>
      <rPr>
        <b/>
        <sz val="8"/>
        <color rgb="FF000000"/>
        <rFont val="Calibri"/>
        <family val="2"/>
        <scheme val="minor"/>
      </rPr>
      <t xml:space="preserve"> PREVENTIVO EQUIPOS Y ELEMENTOS GUARDIA CUARTA BRIGADA – 1 RONDA</t>
    </r>
  </si>
  <si>
    <t>RONDAS</t>
  </si>
  <si>
    <t>AIRE ACONDICIONADO</t>
  </si>
  <si>
    <t>AIRE ACONDICIONADO 2 TR MINISPLIT</t>
  </si>
  <si>
    <t>CONTROL DE ACCESO</t>
  </si>
  <si>
    <t>ARCO DETECTOR METALES GARRETT PD6500</t>
  </si>
  <si>
    <t>TORNIQUETE WOLPAC PEATONAL TIPO PASILLO CON TRAGA TARJETAS</t>
  </si>
  <si>
    <t>TORNIQUETE WOLPAC PEATONAL TIPO PASILLO SIN TRAGA TARJETAS</t>
  </si>
  <si>
    <t>CONTROLADORA PARA CONTROL DE ACCESO</t>
  </si>
  <si>
    <t>LECTOR BIOMÉTRICO PARA PASILLOS SUPREMA</t>
  </si>
  <si>
    <t>LECTOR BIOMÉTRICO PARA TALANQUERAS SUPREMA</t>
  </si>
  <si>
    <t>SOFTWARE DE CONTROL DE VISITANTES</t>
  </si>
  <si>
    <t>ESTACION DE TRABAJO CONTROL DE VISITANTES</t>
  </si>
  <si>
    <t>SOFTWARE DE CONTROL DE ACCESO E INTEGRACIÓN</t>
  </si>
  <si>
    <t>SERVIDOR CONTROL DE VISITANTES Y CONTROL ACCESO</t>
  </si>
  <si>
    <t>CCTV</t>
  </si>
  <si>
    <t>CÁMARA DOMO PTZ 2 MPX ZOOM HIKVISION</t>
  </si>
  <si>
    <t>CÁMARA FIJA EXTERIOR VISUALIZACION CONDUCTOR HIKVISION ENTRADA Y SALIDA</t>
  </si>
  <si>
    <t>CÁMARA FIJA VISUALIZACION PLACAS HIKVISION ENTRADA Y SALIDA</t>
  </si>
  <si>
    <t>CÁMARA FIJA TIPO DOMO 4 MPX PARA EXTERIOR HIKVISION</t>
  </si>
  <si>
    <t>MONITOR INDUSTRIAL 43 PULGADAS</t>
  </si>
  <si>
    <t>NVR GRABACION DE VIDEO</t>
  </si>
  <si>
    <t>EQUIPOS</t>
  </si>
  <si>
    <t>EQUIPO DE RAYOS X PARA DOCUMENTOS Y PAQUETES ASTROPHYSICS</t>
  </si>
  <si>
    <t>MONITOR DE 24" MAQUINA RAYOS X</t>
  </si>
  <si>
    <t>ESTACIÓN DE TRABAJO PARA ADMINISTRACION</t>
  </si>
  <si>
    <t>ESTACIÓN DE TRABAJO PARA OPERADOR CCTV</t>
  </si>
  <si>
    <t>LECTOR DE CEDULAS</t>
  </si>
  <si>
    <t>PUESTO DE TRABAJO PARA OPERADOR</t>
  </si>
  <si>
    <t>SWITCH DE 24 PUERTOS POE ADMINISTRABLE CAPA 3</t>
  </si>
  <si>
    <t>UPS</t>
  </si>
  <si>
    <t>RACK DE 42 RU</t>
  </si>
  <si>
    <t>SUBTOTAL MANTENIMIENTO GUARDIA CUARTA BRIGADA</t>
  </si>
  <si>
    <t>A</t>
  </si>
  <si>
    <t>U</t>
  </si>
  <si>
    <t>TOTAL MANTENIMIENTO GUARDIA CUARTA BRIGADA</t>
  </si>
  <si>
    <t>CANT ELEMENTOS</t>
  </si>
  <si>
    <t>ARCO DETECTOR METALES</t>
  </si>
  <si>
    <t>CONTROL DE ACCESO PEATONAL TIPO PASILLO</t>
  </si>
  <si>
    <t>LECTOR BIOMÉTRICO PARA PASILLOS</t>
  </si>
  <si>
    <t>LECTOR BIOMÉTRICO PARA TALANQUERAS</t>
  </si>
  <si>
    <t>TALANQUERA DE SALIDA CAME</t>
  </si>
  <si>
    <t>TALANQUERA DE ENTRADA CAME</t>
  </si>
  <si>
    <t>BOLARDOS DE ENTRADA PILOMAT X2</t>
  </si>
  <si>
    <t>BOLARDOS DE SALIDA PILOMAT X2</t>
  </si>
  <si>
    <t>CÁMARA DOMO PTZ 2 MPX ZOOM</t>
  </si>
  <si>
    <t>CÁMARA FIJA EXTERIOR CONDUCTOR</t>
  </si>
  <si>
    <t>CÁMARA FIJA LPR</t>
  </si>
  <si>
    <t>CÁMARA FIJA TIPO BALA DE MPX</t>
  </si>
  <si>
    <t>CÁMARA FIJA TIPO DOMO 4 MPX PARA EXTERIOR</t>
  </si>
  <si>
    <t>SERVIDOR CCTV CONTROL DE VISITANTES Y CONTROL ACCESO</t>
  </si>
  <si>
    <t>EQUIPO DE RX PARA DOCUMENTOS</t>
  </si>
  <si>
    <t>ESTACIÓN DE TRABAJO PARA ENROLAMIENTO</t>
  </si>
  <si>
    <t>ESTACIÓN DE TRABAJO PARA OPERADOR CCTC</t>
  </si>
  <si>
    <t>PEDESTAL CON RECOLECCIÓN DE TARJETAS</t>
  </si>
  <si>
    <t>PEDESTAL SIN RECOLECCIÓN DE TARJETAS</t>
  </si>
  <si>
    <t>SISTEMA DE BOLARDOS ELECTROMECÁNICOS</t>
  </si>
  <si>
    <t>SUBTOTAL MANTENIMIENTO CORRECTIVO GUARDIA CUARTA BRIGADA</t>
  </si>
  <si>
    <t>TOTAL MANTENIMIENTO CORRECTIVO GUARDIA CUARTA BRIGADA</t>
  </si>
  <si>
    <t>BOLSA DE REPUESTOS</t>
  </si>
  <si>
    <t>SUBTOTAL BOLSA REPUESTOS MANTENIMIENTO GUARDIA CUARTA BRIGADA</t>
  </si>
  <si>
    <t>IVA</t>
  </si>
  <si>
    <r>
      <t>BOLSA</t>
    </r>
    <r>
      <rPr>
        <b/>
        <sz val="8"/>
        <color rgb="FF000000"/>
        <rFont val="Calibri"/>
        <family val="2"/>
        <scheme val="minor"/>
      </rPr>
      <t xml:space="preserve"> REPUESTOS MANTENIMIENTO GUARDIA CUARTA BRIGADA</t>
    </r>
  </si>
  <si>
    <r>
      <t>EQUIPOS</t>
    </r>
    <r>
      <rPr>
        <b/>
        <sz val="8"/>
        <color rgb="FF000000"/>
        <rFont val="Calibri"/>
        <family val="2"/>
        <scheme val="minor"/>
      </rPr>
      <t xml:space="preserve"> CONTROL INGRESO VEHICULAR DE PORTERIAS</t>
    </r>
  </si>
  <si>
    <t>UN</t>
  </si>
  <si>
    <t>TALANQUERA DE ALTO TRAFICO PARA INGRESO Y SALIDA DE LAS PORTERIA, INCLUYE LOOP DE PISO Y SENSORES FOTOELECTRICOS</t>
  </si>
  <si>
    <t>INSTALACION SISTEMA COMPLETO DE BOLARDOS DOBLE INCLUYE HPU PARA CONTROL DE INGRESO Y SALIDA, SOPORTA VELOCIDAD DE 8O KMS/H Y 1776 KJ</t>
  </si>
  <si>
    <t>SUBTOTAL SUMINISTRO CUARTA BRIGADA</t>
  </si>
  <si>
    <t>TOTAL SUMINISTRO CUARTA BRIGADA</t>
  </si>
  <si>
    <r>
      <t>SUMINISTRO</t>
    </r>
    <r>
      <rPr>
        <b/>
        <sz val="8"/>
        <color rgb="FF000000"/>
        <rFont val="Calibri"/>
        <family val="2"/>
        <scheme val="minor"/>
      </rPr>
      <t xml:space="preserve"> SISTEMA CCTV CARCEL BELLAVISTA</t>
    </r>
  </si>
  <si>
    <t>SUMINISTRO DE CÁMARA IP TIPO MINIDOMO ANTIVANDALICO PARA EXTERIORES 4 MP</t>
  </si>
  <si>
    <t>UND</t>
  </si>
  <si>
    <t>SUMINISTRO DE CÁMARA IP TIPO PTZ 2 MP</t>
  </si>
  <si>
    <t>SUMINISTRO DE BRAZO ESCUALIZABLE PARA DOMOS PTZ</t>
  </si>
  <si>
    <t>SUMINISTRO DE JOYSTICK</t>
  </si>
  <si>
    <t>SUMINISTRO DE SWITCH POE DE 16 PUERTOS POE</t>
  </si>
  <si>
    <t>SUMINISTRO DE SWITCH POE DE 24 PUERTOS POE</t>
  </si>
  <si>
    <t>SUMINISTRO DE DPS</t>
  </si>
  <si>
    <t>SUMINISTRO DE VIDEOWALL 2X2 DE 55". INCLUYE CONTROLADORA Y SOPORTES</t>
  </si>
  <si>
    <t>SUMINISTRO DE ESTACIÓN DE TRABAJO PARA MONITOREO. INCLUYE MONITOR CURVO DE 27"</t>
  </si>
  <si>
    <t>SUMINISTRO DE ORGANIZADOR HORIZONTAL</t>
  </si>
  <si>
    <t>SUMINISTRO DE PATCH CORD DE 3 FT CATEGORIA 6A</t>
  </si>
  <si>
    <t>SUMINISTRO    DE    PUESTO    DE  TRABAJO  PARA    DOS OPERADORES. INCLUYE 2 SILLAS.</t>
  </si>
  <si>
    <t>SUMINISTRO DE AIRE ACONDICIONADO DE 24.000 BTU</t>
  </si>
  <si>
    <t>SUMINISTRO DE ELECTROIMAN DE 600 LBS. INCLUYE FUENTE</t>
  </si>
  <si>
    <t>SUMINISTRO DE BOTON DE SALIDA NP TOUCH</t>
  </si>
  <si>
    <t>SUMINISTRO DE PANEL DE DETECCIÓN DE INCENDIOS</t>
  </si>
  <si>
    <t>SUMINISTRO DE ESTACIÓN MANUAL DIRECCIONABLE</t>
  </si>
  <si>
    <t>SUMINSTRO DE SENSOR DE HUMO</t>
  </si>
  <si>
    <t>SUMINISTRO DE SIRENA HORN/STROBE</t>
  </si>
  <si>
    <t>SUMINISTRO DE PUERTA PARA CENTRAL DE MONITOREO</t>
  </si>
  <si>
    <t>SUBTOTAL</t>
  </si>
  <si>
    <t>TOTAL</t>
  </si>
  <si>
    <r>
      <t>IMPLEMENTACIÓN</t>
    </r>
    <r>
      <rPr>
        <b/>
        <sz val="8"/>
        <color rgb="FF000000"/>
        <rFont val="Calibri"/>
        <family val="2"/>
        <scheme val="minor"/>
      </rPr>
      <t xml:space="preserve"> SISTEMA CCTV CARCEL BELLAVISTA</t>
    </r>
  </si>
  <si>
    <t>VALOR UNITARIO</t>
  </si>
  <si>
    <t>VALOR PARCIAL</t>
  </si>
  <si>
    <t>INSTALACIÓN  DE     CÁMARA  IP  TIPO     MINIDOMO ANTIVANDALICO PARA EXTERIORES 4 MP</t>
  </si>
  <si>
    <t>INSTALACIÓN DE CÁMARA IP TIPO PTZ 2 MP</t>
  </si>
  <si>
    <t>INSTALACIÓN DE BRAZO ESCUALIZABLE PARA DOMOS PTZ</t>
  </si>
  <si>
    <t>INSTALACIÓN DE JOYSTICK</t>
  </si>
  <si>
    <t>INSTALACIÓN DE SWITCH POE DE 16 PUERTOS POE</t>
  </si>
  <si>
    <t>INSTALACIÓN DE SWITCH POE DE 24 PUERTOS POE</t>
  </si>
  <si>
    <t>INSTALACIÓN DE DPS</t>
  </si>
  <si>
    <t>INSTALACIÓN DE VIDEOWALL 2X2 DE 55". INCLUYE CONTROLADORA Y SOPORTES</t>
  </si>
  <si>
    <t>INSTALACIÓN  DE     ESTACIÓN  DE  TRABAJO  PARA MONITOREO. INCLUYE MONITOR CURVO DE 27"</t>
  </si>
  <si>
    <t>INSTALACIÓN DE PATCH PANEL DE 24 PUERTOS CATEGORÍA 6A, INCLUYE JACKS</t>
  </si>
  <si>
    <t>INSTALACIÓN DE ORGANIZADOR HORIZONTAL</t>
  </si>
  <si>
    <t>INSTALACIÓN DE PATCH CORD DE 3 FT CATEGORIA 6A</t>
  </si>
  <si>
    <t>INSTALACIÓN DE PUESTO DE TRABAJO PARA DOS OPERADORES. INCLUYE 2 SILLAS.</t>
  </si>
  <si>
    <t>INSTALACIÓN DE AIRE ACONDICIONADO DE 24.000 BTU</t>
  </si>
  <si>
    <t>INSTALACIÓN DE BOTON DE SALIDA NP TOUCH</t>
  </si>
  <si>
    <t>INSTALACIÓN DE PANEL DE DETECCIÓN DE INCENDIOS</t>
  </si>
  <si>
    <t>INSTALACIÓN DE ESTACIÓN MANUAL DIRECCIONABLE</t>
  </si>
  <si>
    <t>INSTALACIÓNDE SENSOR DE HUMO</t>
  </si>
  <si>
    <t>INSTALACIÓN DE PUERTA PARA CENTRAL DE MONITOREO</t>
  </si>
  <si>
    <t>ML</t>
  </si>
  <si>
    <t>SUMINISTRO     E     INSTALACIÓN  DE     FIBRA     OPTICA MULTIMODO DE 12 HILOS PARA INTERIOR</t>
  </si>
  <si>
    <t>SUMINSTRO E INSTALACIÓN DE CABLE UTP CATEGORIA 6 PARA EXTERIORES. INCLUYE CABLE VIAJERO</t>
  </si>
  <si>
    <t>PUESTA A TIERRA CENTRAL DE MONITOREO</t>
  </si>
  <si>
    <t>SUMINISTRO E INSTALACIÓN DE CABLE 8+8+10 AWG</t>
  </si>
  <si>
    <t>SUMINISTRO E INSTALACIÓN DE TABLERO ELECTRICO DE 8 CIRCUITOS. INCLUYE TOTALIZADOR</t>
  </si>
  <si>
    <t>SUMINISTRO E INSTALACIÓN DE TABLERO ELECTRICO DE 12 CIRCUITOS. INCLUYE TOTALIZADOR</t>
  </si>
  <si>
    <t>SUMINISTRO    E    INSTALACIÓN    DE  GABINETE  PARA TOTALIZADOR DE SUBESTACIÓN</t>
  </si>
  <si>
    <t>LÍNEA DE VIDA</t>
  </si>
  <si>
    <t>ADMINISTRACIÓN</t>
  </si>
  <si>
    <t>UTILIDAD</t>
  </si>
  <si>
    <r>
      <t>BOLSA</t>
    </r>
    <r>
      <rPr>
        <b/>
        <sz val="8"/>
        <color rgb="FF000000"/>
        <rFont val="Calibri"/>
        <family val="2"/>
        <scheme val="minor"/>
      </rPr>
      <t xml:space="preserve"> DE MAYORES CANTIDADES Y/O REQUERIMIENTOS DEL PROYECTO</t>
    </r>
  </si>
  <si>
    <t>Gl</t>
  </si>
  <si>
    <t>SOPORTE ESPECIALIZADO SOFTWARE (INCL. SOPORTE FABRICANTE) – 1 AÑO</t>
  </si>
  <si>
    <t>TOTAL BOLSA REPUESTOS MANTENIMIENTO GUARDIA CUARTA BRIGADA</t>
  </si>
  <si>
    <t>SISTEMA COMPLETO DE BOLARDOS DOBLE INCLUYE HPU PARA CONTROL DE INGRESO Y SALIDA, SOPORTA VELOCIDAD DE 8O KMS/H Y 1776 KJ</t>
  </si>
  <si>
    <t>INSTALACION TALANQUERA DE ALTO TRAFICO PARA INGRESO Y SALIDA DE LAS PORTERIA, INCLUYE LOOP DE PISO Y SENSORES FOTOELECTRICOS</t>
  </si>
  <si>
    <t>SUMINISTRO Y PUESTA A PUNTO DE SERVIDOR PARA ADMINISTRACIÓN DE CCTV. INCLUYE LICENCIAMIENTO PARA 75   CÁMARAS.   10   FPS,   GRABACIÓN   CONTINUA,   FULL RESOLUCIÓN, 60 DÍAS</t>
  </si>
  <si>
    <t>SUMINISTRO DE UPS DE 15 KVA CON TRANSFORMADOR DE AILSAMIENTO Y REGULADOR. INCLUYE BANCO DE BATERIAS PARA 30 MINUTOS</t>
  </si>
  <si>
    <t>SUMINISTRO DE RACK DE PISO 210 M DE ALTURA X 0.90 DE PROFUNDO</t>
  </si>
  <si>
    <t>SUMINISTRO DE PATCH PANEL DE 24 PUERTOS CATEGORÍA 6A, INCLUYE JACKS</t>
  </si>
  <si>
    <t>SUMINISTRO DE LECTOR BIOMETRICO DE HUELLA Y LECTOR DE TARJETAS</t>
  </si>
  <si>
    <t>SUMINISTRO DE GABINETE PARA EXTERIORES. INCLUYE EXTRACTORES. CAPACIDAD DE ALOJAR SWITCH POE Y PROTECCIONES</t>
  </si>
  <si>
    <t>INSTALACIÓN DE UPS DE 15 KVA CON TRANSFORMADOR DE AILSAMIENTO Y REGULADOR. INCLUYE BANCO DE BATERIAS PARA 30 MINUTOS</t>
  </si>
  <si>
    <t>INSTALACIÓN DE RACK DE PISO 210 M DE ALTURA X 0.90 DE PROFUNDO</t>
  </si>
  <si>
    <t>INSTALACIÓN DE LECTOR BIOMETRICO DE HUELLA Y LECTOR DE TARJETAS</t>
  </si>
  <si>
    <t>INSTALACIÓN DE ELECTROIMAN DE 600 LBS. INCLUYE FUENTE</t>
  </si>
  <si>
    <t>INSTALACIÓN DE GABINETE PARA  EXTERIORES. INCLUYE EXTRACTORES. CAPACIDAD DE ALOJAR SWITCH POE Y PROTECCIONES</t>
  </si>
  <si>
    <t>SUMINISTRO E INSTALACIÓN DE CABLE UTP CATEGORIA 6A PARA INTERIORES</t>
  </si>
  <si>
    <t>SUMINISTRO E INSTALACIÓN DE TUBERIA EMT DE 3/4". INCLUYE ACCESORIOS</t>
  </si>
  <si>
    <t>SUMINISTRO E INSTALACIÓN DE TUBERIA EMT DE 1". INCLUYE ACCESORIOS</t>
  </si>
  <si>
    <t>SUMINISTRO E INSTALACIÓN DE TUBERIA IMC DE 3/4". INCLUYE ACCESORIOS</t>
  </si>
  <si>
    <t>SUMINISTRO E INSTALACIÓN DE TUBERIA IMC DE 1". INCLUYE ACCESORIOS</t>
  </si>
  <si>
    <t>SUMINISTRO E INSTALACIÓN DE TUBERIA IMC DE 2". INCLUYE ACCESORIOS</t>
  </si>
  <si>
    <t>SUMINISTRO E INSTALACIÓN DE TUBERIA IMC DE 3". INCLUYE ACCESORIOS</t>
  </si>
  <si>
    <t>TRASLADO DE GABIENTES CÁMARAS DE RECONOCIMIENTO FACIAL</t>
  </si>
  <si>
    <t>REPROGRAMACIÓN DE EQUIPOS PARA INTEGRACIÓN A SISTEMA UNIFICADO</t>
  </si>
  <si>
    <t>DESMONTE DE INFRAESTRUCTURA Y EQUIPOS EXISTENTES EN LA CENTRAL DE MONITOREO QUE NO HARÁN PARTE DEL NUEVO SISTEMA</t>
  </si>
  <si>
    <t>BOLSA DE MAYORES CANTIDADES Y/O REQUERIMIENTOS DEL PROYECTO</t>
  </si>
  <si>
    <t>TOTAL SISTEMA CCTV CARCEL BELLAVISTA</t>
  </si>
  <si>
    <r>
      <t>MANTENIMIENTO</t>
    </r>
    <r>
      <rPr>
        <b/>
        <sz val="8"/>
        <color rgb="FF000000"/>
        <rFont val="Calibri"/>
        <family val="2"/>
        <scheme val="minor"/>
      </rPr>
      <t xml:space="preserve"> CORRECTIVO EQUIPOS Y ELEMENTOS GUARDIA CUARTA BRIGADA</t>
    </r>
    <r>
      <rPr>
        <b/>
        <sz val="8"/>
        <color theme="1"/>
        <rFont val="Calibri"/>
        <family val="2"/>
        <scheme val="minor"/>
      </rPr>
      <t xml:space="preserve"> - 4 MESES</t>
    </r>
  </si>
  <si>
    <t>DISEÑO E INGENIERÍA DE DETALLE SISTEMA SEGURIDAD ELECTRÓNICA SEDE CUARTA BRIGADA Y SÉPTIMA DIVISIÓN</t>
  </si>
  <si>
    <t xml:space="preserve">DISEÑO E INGENIERÍA DE DETALLE SISTEMA DE SEGURIDAD ELECTRÓNICA SEDE BAPOM BAJES </t>
  </si>
  <si>
    <t>MANTENIMIENTO Y MEJORAS AL SISTEMA DE SEGURIDAD ELECTRÓNICA EN GUARDIA SEDE CUARTA BRIGADA</t>
  </si>
  <si>
    <t>SUMINISTRO E IMPLEMENTACIÓN DE SISTEMA CCTV EN CÁRCEL BELLAVISTA </t>
  </si>
  <si>
    <t>V. MES</t>
  </si>
  <si>
    <t>TOTAL MANTENIMIENTO SISTEMA SEGURIDAD GUARDIA CUARTA BRIGADA</t>
  </si>
  <si>
    <t>SISTEMAS DE SEGURIDAD ELECTRÓNICA SEDES EJERCITO E INPEC</t>
  </si>
  <si>
    <t>TOTAL PROYECTO SISTEMAS DE SEGURIDAD ELECTRÓNICA SEDES EJERCITO E INPEC</t>
  </si>
  <si>
    <t xml:space="preserve">DISEÑO GENERAL SISTEMAS DE SEGURIDAD ELECTRÓNICA </t>
  </si>
  <si>
    <t>INGENIERIA DE DETALLE SISTEMAS DE SEGURIDAD ELECTRÓNICA</t>
  </si>
  <si>
    <t>TOTAL DISEÑO SISTEMAS DE SEGURIDAD ELECTRÓNICA BAPOM-BAJES</t>
  </si>
  <si>
    <t>TOTAL DISEÑO SISTEMAS DE SEGURIDAD ELECTRÓNICA CUARTA BRIGADA Y SEPTIMA DIVISIÓN</t>
  </si>
  <si>
    <t>SEDE BAPOM BAJES</t>
  </si>
  <si>
    <t>SEDE CUARTA BRIGADA Y SEPTIMA DIVISION</t>
  </si>
  <si>
    <t xml:space="preserve">UPS </t>
  </si>
  <si>
    <t>CANT MESES</t>
  </si>
  <si>
    <t>BOLSA DE REPUESTOS SISTEMA SEGURIDAD ELECTRÓNICA</t>
  </si>
  <si>
    <t>$</t>
  </si>
  <si>
    <t>DISEÑO E INGENIERÍA DE DETALLE SISTEMA SEGURIDAD ELECTRONICA</t>
  </si>
  <si>
    <t>SUBTOTAL DISEÑO SISTEMAS DE SEGURIDAD ELECTRÓNICA BAPOM-BAJES</t>
  </si>
  <si>
    <t>SUBTOTAL DISEÑO SISTEMAS DE SEGURIDAD ELECTRÓNICA CUARTA BRIGADA Y SEPTIMA DIVISION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</si>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</sst>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2C0A]\ * #,##0_-;\-[$$-2C0A]\ * #,##0_-;_-[$$-2C0A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 applyProtection="1">
      <alignment horizontal="left"/>
      <protection locked="0"/>
    </xf>
    <xf numFmtId="0" fontId="11" fillId="4" borderId="3" xfId="0" applyFont="1" applyFill="1" applyBorder="1" applyAlignment="1" applyProtection="1">
      <alignment horizontal="left"/>
      <protection locked="0"/>
    </xf>
    <xf numFmtId="0" fontId="11" fillId="4" borderId="4" xfId="0" applyFont="1" applyFill="1" applyBorder="1" applyAlignment="1" applyProtection="1">
      <alignment horizontal="left"/>
      <protection locked="0"/>
    </xf>
    <xf numFmtId="0" fontId="11" fillId="4" borderId="1" xfId="0" applyFont="1" applyFill="1" applyBorder="1" applyAlignment="1">
      <alignment horizontal="left" vertical="center"/>
    </xf>
    <xf numFmtId="3" fontId="11" fillId="4" borderId="2" xfId="0" applyNumberFormat="1" applyFont="1" applyFill="1" applyBorder="1" applyAlignment="1" applyProtection="1">
      <alignment horizontal="left"/>
      <protection locked="0"/>
    </xf>
    <xf numFmtId="0" fontId="9" fillId="4" borderId="2" xfId="2" applyFill="1" applyBorder="1" applyAlignment="1" applyProtection="1">
      <alignment horizontal="left"/>
      <protection locked="0"/>
    </xf>
    <xf numFmtId="0" fontId="9" fillId="4" borderId="3" xfId="2" applyFill="1" applyBorder="1" applyAlignment="1" applyProtection="1">
      <alignment horizontal="left"/>
      <protection locked="0"/>
    </xf>
    <xf numFmtId="0" fontId="9" fillId="4" borderId="4" xfId="2" applyFill="1" applyBorder="1" applyAlignment="1" applyProtection="1">
      <alignment horizontal="left"/>
      <protection locked="0"/>
    </xf>
    <xf numFmtId="0" fontId="0" fillId="4" borderId="0" xfId="0" applyFill="1"/>
    <xf numFmtId="0" fontId="0" fillId="4" borderId="0" xfId="0" applyFill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 indent="3"/>
    </xf>
    <xf numFmtId="0" fontId="7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right" vertical="center" wrapText="1"/>
    </xf>
    <xf numFmtId="9" fontId="3" fillId="4" borderId="1" xfId="0" applyNumberFormat="1" applyFont="1" applyFill="1" applyBorder="1" applyAlignment="1">
      <alignment horizontal="right" vertical="center" wrapText="1"/>
    </xf>
    <xf numFmtId="164" fontId="0" fillId="4" borderId="1" xfId="0" applyNumberFormat="1" applyFill="1" applyBorder="1"/>
    <xf numFmtId="164" fontId="7" fillId="4" borderId="1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 indent="2"/>
    </xf>
    <xf numFmtId="3" fontId="0" fillId="4" borderId="0" xfId="0" applyNumberFormat="1" applyFill="1"/>
    <xf numFmtId="0" fontId="2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 vertical="center" wrapText="1" indent="1"/>
    </xf>
    <xf numFmtId="0" fontId="8" fillId="4" borderId="1" xfId="0" applyFont="1" applyFill="1" applyBorder="1" applyAlignment="1">
      <alignment horizontal="right"/>
    </xf>
    <xf numFmtId="164" fontId="8" fillId="4" borderId="1" xfId="0" applyNumberFormat="1" applyFont="1" applyFill="1" applyBorder="1"/>
    <xf numFmtId="0" fontId="5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164" fontId="6" fillId="4" borderId="1" xfId="0" applyNumberFormat="1" applyFont="1" applyFill="1" applyBorder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wrapText="1"/>
    </xf>
    <xf numFmtId="164" fontId="5" fillId="4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741045</xdr:colOff>
      <xdr:row>2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FE944F-18B6-4A46-A4E5-DE69A75A44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8045" cy="514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750570</xdr:colOff>
      <xdr:row>2</xdr:row>
      <xdr:rowOff>133351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93295D-4128-452F-A3B7-1933FA7701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218045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180975</xdr:rowOff>
    </xdr:from>
    <xdr:to>
      <xdr:col>13</xdr:col>
      <xdr:colOff>588645</xdr:colOff>
      <xdr:row>2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5278F7-3674-4F20-9F12-B477122AA5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0" y="180975"/>
          <a:ext cx="5093970" cy="447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426720</xdr:colOff>
      <xdr:row>4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4A1FB2-DD47-4FF3-8533-5A6DA5A52A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8045" cy="7905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150495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8054EF-3051-4EFB-AE48-17B46EB25A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1804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2BE0F-CAA2-4ACE-AC8A-1727CD924041}">
  <dimension ref="B4:G11"/>
  <sheetViews>
    <sheetView workbookViewId="0">
      <selection activeCell="H11" sqref="H11"/>
    </sheetView>
  </sheetViews>
  <sheetFormatPr baseColWidth="10" defaultRowHeight="15" x14ac:dyDescent="0.25"/>
  <cols>
    <col min="1" max="1" width="5.85546875" customWidth="1"/>
    <col min="2" max="2" width="7.5703125" customWidth="1"/>
    <col min="3" max="3" width="41.7109375" customWidth="1"/>
    <col min="4" max="4" width="7.7109375" customWidth="1"/>
    <col min="5" max="5" width="7.28515625" customWidth="1"/>
    <col min="6" max="6" width="13.5703125" customWidth="1"/>
    <col min="7" max="7" width="13.42578125" customWidth="1"/>
  </cols>
  <sheetData>
    <row r="4" spans="2:7" x14ac:dyDescent="0.25">
      <c r="B4" s="14" t="s">
        <v>181</v>
      </c>
      <c r="C4" s="14"/>
      <c r="D4" s="14"/>
      <c r="E4" s="14"/>
      <c r="F4" s="14"/>
      <c r="G4" s="14"/>
    </row>
    <row r="5" spans="2:7" x14ac:dyDescent="0.25">
      <c r="B5" s="7" t="s">
        <v>0</v>
      </c>
      <c r="C5" s="1" t="s">
        <v>1</v>
      </c>
      <c r="D5" s="1" t="s">
        <v>2</v>
      </c>
      <c r="E5" s="1" t="s">
        <v>3</v>
      </c>
      <c r="F5" s="2" t="s">
        <v>4</v>
      </c>
      <c r="G5" s="2" t="s">
        <v>5</v>
      </c>
    </row>
    <row r="6" spans="2:7" x14ac:dyDescent="0.25">
      <c r="B6" s="1">
        <v>1</v>
      </c>
      <c r="C6" s="3" t="s">
        <v>176</v>
      </c>
      <c r="D6" s="4"/>
      <c r="E6" s="4"/>
      <c r="F6" s="4"/>
      <c r="G6" s="4"/>
    </row>
    <row r="7" spans="2:7" x14ac:dyDescent="0.25">
      <c r="B7" s="6">
        <v>1.1000000000000001</v>
      </c>
      <c r="C7" s="5" t="s">
        <v>171</v>
      </c>
      <c r="D7" s="6" t="s">
        <v>6</v>
      </c>
      <c r="E7" s="6">
        <v>1</v>
      </c>
      <c r="F7" s="5"/>
      <c r="G7" s="8">
        <f>F7*E7</f>
        <v>0</v>
      </c>
    </row>
    <row r="8" spans="2:7" ht="12.75" customHeight="1" x14ac:dyDescent="0.25">
      <c r="B8" s="6">
        <v>1.2</v>
      </c>
      <c r="C8" s="5" t="s">
        <v>172</v>
      </c>
      <c r="D8" s="6" t="s">
        <v>6</v>
      </c>
      <c r="E8" s="6">
        <v>1</v>
      </c>
      <c r="F8" s="5"/>
      <c r="G8" s="8">
        <f>F8*E8</f>
        <v>0</v>
      </c>
    </row>
    <row r="9" spans="2:7" ht="14.25" customHeight="1" x14ac:dyDescent="0.25">
      <c r="B9" s="15" t="s">
        <v>183</v>
      </c>
      <c r="C9" s="16"/>
      <c r="D9" s="16"/>
      <c r="E9" s="16"/>
      <c r="F9" s="17"/>
      <c r="G9" s="11">
        <f>SUM(G7:G8)</f>
        <v>0</v>
      </c>
    </row>
    <row r="10" spans="2:7" ht="14.25" customHeight="1" x14ac:dyDescent="0.25">
      <c r="B10" s="15" t="s">
        <v>68</v>
      </c>
      <c r="C10" s="16"/>
      <c r="D10" s="16"/>
      <c r="E10" s="17"/>
      <c r="F10" s="12">
        <v>0.19</v>
      </c>
      <c r="G10" s="11">
        <f>G9*F10</f>
        <v>0</v>
      </c>
    </row>
    <row r="11" spans="2:7" x14ac:dyDescent="0.25">
      <c r="B11" s="13" t="s">
        <v>174</v>
      </c>
      <c r="C11" s="13"/>
      <c r="D11" s="13"/>
      <c r="E11" s="13"/>
      <c r="F11" s="13"/>
      <c r="G11" s="9">
        <f>SUM(G9:G10)</f>
        <v>0</v>
      </c>
    </row>
  </sheetData>
  <mergeCells count="4">
    <mergeCell ref="B11:F11"/>
    <mergeCell ref="B4:G4"/>
    <mergeCell ref="B9:F9"/>
    <mergeCell ref="B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FACCC-457D-479E-A87A-A92D48691273}">
  <dimension ref="B4:G11"/>
  <sheetViews>
    <sheetView tabSelected="1" workbookViewId="0">
      <selection activeCell="I9" sqref="I9"/>
    </sheetView>
  </sheetViews>
  <sheetFormatPr baseColWidth="10" defaultRowHeight="15" x14ac:dyDescent="0.25"/>
  <cols>
    <col min="1" max="1" width="6.42578125" customWidth="1"/>
    <col min="2" max="2" width="6.85546875" customWidth="1"/>
    <col min="3" max="3" width="42.140625" customWidth="1"/>
    <col min="4" max="4" width="7.42578125" customWidth="1"/>
    <col min="5" max="5" width="6.5703125" customWidth="1"/>
    <col min="6" max="6" width="13.7109375" customWidth="1"/>
    <col min="7" max="7" width="13.85546875" customWidth="1"/>
  </cols>
  <sheetData>
    <row r="4" spans="2:7" x14ac:dyDescent="0.25">
      <c r="B4" s="14" t="s">
        <v>181</v>
      </c>
      <c r="C4" s="14"/>
      <c r="D4" s="14"/>
      <c r="E4" s="14"/>
      <c r="F4" s="14"/>
      <c r="G4" s="14"/>
    </row>
    <row r="5" spans="2:7" x14ac:dyDescent="0.25">
      <c r="B5" s="7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25">
      <c r="B6" s="1">
        <v>1</v>
      </c>
      <c r="C6" s="3" t="s">
        <v>175</v>
      </c>
      <c r="D6" s="4"/>
      <c r="E6" s="4"/>
      <c r="F6" s="4"/>
      <c r="G6" s="4"/>
    </row>
    <row r="7" spans="2:7" x14ac:dyDescent="0.25">
      <c r="B7" s="6">
        <v>1.1000000000000001</v>
      </c>
      <c r="C7" s="5" t="s">
        <v>171</v>
      </c>
      <c r="D7" s="6" t="s">
        <v>6</v>
      </c>
      <c r="E7" s="6">
        <v>1</v>
      </c>
      <c r="F7" s="8"/>
      <c r="G7" s="8">
        <f>F7*E7</f>
        <v>0</v>
      </c>
    </row>
    <row r="8" spans="2:7" ht="14.25" customHeight="1" x14ac:dyDescent="0.25">
      <c r="B8" s="6">
        <v>1.2</v>
      </c>
      <c r="C8" s="5" t="s">
        <v>172</v>
      </c>
      <c r="D8" s="6" t="s">
        <v>6</v>
      </c>
      <c r="E8" s="6">
        <v>1</v>
      </c>
      <c r="F8" s="8"/>
      <c r="G8" s="8">
        <f>F8*E8</f>
        <v>0</v>
      </c>
    </row>
    <row r="9" spans="2:7" ht="14.25" customHeight="1" x14ac:dyDescent="0.25">
      <c r="B9" s="15" t="s">
        <v>182</v>
      </c>
      <c r="C9" s="16"/>
      <c r="D9" s="16"/>
      <c r="E9" s="16"/>
      <c r="F9" s="17"/>
      <c r="G9" s="11">
        <f>SUM(G7:G8)</f>
        <v>0</v>
      </c>
    </row>
    <row r="10" spans="2:7" ht="14.25" customHeight="1" x14ac:dyDescent="0.25">
      <c r="B10" s="15" t="s">
        <v>68</v>
      </c>
      <c r="C10" s="16"/>
      <c r="D10" s="16"/>
      <c r="E10" s="17"/>
      <c r="F10" s="12">
        <v>0.19</v>
      </c>
      <c r="G10" s="11">
        <f>G9*F10</f>
        <v>0</v>
      </c>
    </row>
    <row r="11" spans="2:7" x14ac:dyDescent="0.25">
      <c r="B11" s="18" t="s">
        <v>173</v>
      </c>
      <c r="C11" s="18"/>
      <c r="D11" s="18"/>
      <c r="E11" s="18"/>
      <c r="F11" s="18"/>
      <c r="G11" s="10">
        <f>SUM(G9:G10)</f>
        <v>0</v>
      </c>
    </row>
  </sheetData>
  <mergeCells count="4">
    <mergeCell ref="B11:F11"/>
    <mergeCell ref="B4:G4"/>
    <mergeCell ref="B9:F9"/>
    <mergeCell ref="B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935D-16BD-47FF-8D55-0B8D3BEA89BD}">
  <dimension ref="B2:J100"/>
  <sheetViews>
    <sheetView topLeftCell="A67" workbookViewId="0">
      <selection activeCell="K5" sqref="K5"/>
    </sheetView>
  </sheetViews>
  <sheetFormatPr baseColWidth="10" defaultRowHeight="15" x14ac:dyDescent="0.25"/>
  <cols>
    <col min="1" max="1" width="6" style="32" customWidth="1"/>
    <col min="2" max="2" width="8" style="32" customWidth="1"/>
    <col min="3" max="3" width="51.28515625" style="32" customWidth="1"/>
    <col min="4" max="4" width="9.42578125" style="33" customWidth="1"/>
    <col min="5" max="5" width="9.28515625" style="32" customWidth="1"/>
    <col min="6" max="6" width="11.42578125" style="32"/>
    <col min="7" max="7" width="14.140625" style="32" customWidth="1"/>
    <col min="8" max="16384" width="11.42578125" style="32"/>
  </cols>
  <sheetData>
    <row r="2" spans="2:7" x14ac:dyDescent="0.25">
      <c r="B2" s="34" t="s">
        <v>7</v>
      </c>
      <c r="C2" s="34"/>
      <c r="D2" s="34"/>
      <c r="E2" s="34"/>
      <c r="F2" s="34"/>
      <c r="G2" s="34"/>
    </row>
    <row r="3" spans="2:7" ht="21" customHeight="1" x14ac:dyDescent="0.25">
      <c r="B3" s="35" t="s">
        <v>0</v>
      </c>
      <c r="C3" s="35" t="s">
        <v>1</v>
      </c>
      <c r="D3" s="35" t="s">
        <v>43</v>
      </c>
      <c r="E3" s="35" t="s">
        <v>8</v>
      </c>
      <c r="F3" s="35" t="s">
        <v>4</v>
      </c>
      <c r="G3" s="36" t="s">
        <v>5</v>
      </c>
    </row>
    <row r="4" spans="2:7" x14ac:dyDescent="0.25">
      <c r="B4" s="37"/>
      <c r="C4" s="38" t="s">
        <v>9</v>
      </c>
      <c r="D4" s="39"/>
      <c r="E4" s="37"/>
      <c r="F4" s="37"/>
      <c r="G4" s="37"/>
    </row>
    <row r="5" spans="2:7" x14ac:dyDescent="0.25">
      <c r="B5" s="40">
        <v>1</v>
      </c>
      <c r="C5" s="41" t="s">
        <v>10</v>
      </c>
      <c r="D5" s="40">
        <v>1</v>
      </c>
      <c r="E5" s="40">
        <v>1</v>
      </c>
      <c r="F5" s="42"/>
      <c r="G5" s="43">
        <f>F5*E5*D5</f>
        <v>0</v>
      </c>
    </row>
    <row r="6" spans="2:7" x14ac:dyDescent="0.25">
      <c r="B6" s="37"/>
      <c r="C6" s="38" t="s">
        <v>11</v>
      </c>
      <c r="D6" s="39"/>
      <c r="E6" s="37"/>
      <c r="F6" s="44"/>
      <c r="G6" s="44"/>
    </row>
    <row r="7" spans="2:7" ht="15" customHeight="1" x14ac:dyDescent="0.25">
      <c r="B7" s="40">
        <v>2</v>
      </c>
      <c r="C7" s="41" t="s">
        <v>12</v>
      </c>
      <c r="D7" s="40">
        <v>2</v>
      </c>
      <c r="E7" s="40">
        <v>1</v>
      </c>
      <c r="F7" s="42"/>
      <c r="G7" s="43">
        <f t="shared" ref="G7:G33" si="0">F7*E7*D7</f>
        <v>0</v>
      </c>
    </row>
    <row r="8" spans="2:7" ht="14.25" customHeight="1" x14ac:dyDescent="0.25">
      <c r="B8" s="40">
        <v>3</v>
      </c>
      <c r="C8" s="41" t="s">
        <v>13</v>
      </c>
      <c r="D8" s="40">
        <v>2</v>
      </c>
      <c r="E8" s="40">
        <v>1</v>
      </c>
      <c r="F8" s="42"/>
      <c r="G8" s="43">
        <f t="shared" si="0"/>
        <v>0</v>
      </c>
    </row>
    <row r="9" spans="2:7" x14ac:dyDescent="0.25">
      <c r="B9" s="40">
        <v>4</v>
      </c>
      <c r="C9" s="41" t="s">
        <v>14</v>
      </c>
      <c r="D9" s="40">
        <v>2</v>
      </c>
      <c r="E9" s="40">
        <v>1</v>
      </c>
      <c r="F9" s="42"/>
      <c r="G9" s="43">
        <f t="shared" si="0"/>
        <v>0</v>
      </c>
    </row>
    <row r="10" spans="2:7" x14ac:dyDescent="0.25">
      <c r="B10" s="40">
        <v>5</v>
      </c>
      <c r="C10" s="41" t="s">
        <v>15</v>
      </c>
      <c r="D10" s="40">
        <v>1</v>
      </c>
      <c r="E10" s="40">
        <v>1</v>
      </c>
      <c r="F10" s="42"/>
      <c r="G10" s="43">
        <f t="shared" si="0"/>
        <v>0</v>
      </c>
    </row>
    <row r="11" spans="2:7" x14ac:dyDescent="0.25">
      <c r="B11" s="40">
        <v>6</v>
      </c>
      <c r="C11" s="41" t="s">
        <v>16</v>
      </c>
      <c r="D11" s="40">
        <v>2</v>
      </c>
      <c r="E11" s="40">
        <v>1</v>
      </c>
      <c r="F11" s="42"/>
      <c r="G11" s="43">
        <f t="shared" si="0"/>
        <v>0</v>
      </c>
    </row>
    <row r="12" spans="2:7" x14ac:dyDescent="0.25">
      <c r="B12" s="40">
        <v>7</v>
      </c>
      <c r="C12" s="41" t="s">
        <v>17</v>
      </c>
      <c r="D12" s="40">
        <v>2</v>
      </c>
      <c r="E12" s="40">
        <v>1</v>
      </c>
      <c r="F12" s="42"/>
      <c r="G12" s="43">
        <f t="shared" si="0"/>
        <v>0</v>
      </c>
    </row>
    <row r="13" spans="2:7" x14ac:dyDescent="0.25">
      <c r="B13" s="40">
        <v>8</v>
      </c>
      <c r="C13" s="41" t="s">
        <v>18</v>
      </c>
      <c r="D13" s="40">
        <v>2</v>
      </c>
      <c r="E13" s="40">
        <v>1</v>
      </c>
      <c r="F13" s="42"/>
      <c r="G13" s="43">
        <f t="shared" si="0"/>
        <v>0</v>
      </c>
    </row>
    <row r="14" spans="2:7" x14ac:dyDescent="0.25">
      <c r="B14" s="40">
        <v>9</v>
      </c>
      <c r="C14" s="41" t="s">
        <v>19</v>
      </c>
      <c r="D14" s="40">
        <v>2</v>
      </c>
      <c r="E14" s="40">
        <v>1</v>
      </c>
      <c r="F14" s="42"/>
      <c r="G14" s="43">
        <f t="shared" si="0"/>
        <v>0</v>
      </c>
    </row>
    <row r="15" spans="2:7" x14ac:dyDescent="0.25">
      <c r="B15" s="40">
        <v>10</v>
      </c>
      <c r="C15" s="41" t="s">
        <v>20</v>
      </c>
      <c r="D15" s="40">
        <v>2</v>
      </c>
      <c r="E15" s="40">
        <v>1</v>
      </c>
      <c r="F15" s="42"/>
      <c r="G15" s="43">
        <f t="shared" si="0"/>
        <v>0</v>
      </c>
    </row>
    <row r="16" spans="2:7" x14ac:dyDescent="0.25">
      <c r="B16" s="40">
        <v>10</v>
      </c>
      <c r="C16" s="41" t="s">
        <v>21</v>
      </c>
      <c r="D16" s="40">
        <v>1</v>
      </c>
      <c r="E16" s="40">
        <v>1</v>
      </c>
      <c r="F16" s="42"/>
      <c r="G16" s="43">
        <f t="shared" si="0"/>
        <v>0</v>
      </c>
    </row>
    <row r="17" spans="2:7" x14ac:dyDescent="0.25">
      <c r="B17" s="37"/>
      <c r="C17" s="38" t="s">
        <v>22</v>
      </c>
      <c r="D17" s="39"/>
      <c r="E17" s="37"/>
      <c r="F17" s="44"/>
      <c r="G17" s="44"/>
    </row>
    <row r="18" spans="2:7" x14ac:dyDescent="0.25">
      <c r="B18" s="40">
        <v>11</v>
      </c>
      <c r="C18" s="41" t="s">
        <v>23</v>
      </c>
      <c r="D18" s="40">
        <v>2</v>
      </c>
      <c r="E18" s="40">
        <v>1</v>
      </c>
      <c r="F18" s="42"/>
      <c r="G18" s="43">
        <f t="shared" si="0"/>
        <v>0</v>
      </c>
    </row>
    <row r="19" spans="2:7" ht="22.5" x14ac:dyDescent="0.25">
      <c r="B19" s="40">
        <v>12</v>
      </c>
      <c r="C19" s="41" t="s">
        <v>24</v>
      </c>
      <c r="D19" s="40">
        <v>2</v>
      </c>
      <c r="E19" s="40">
        <v>1</v>
      </c>
      <c r="F19" s="42"/>
      <c r="G19" s="43">
        <f t="shared" si="0"/>
        <v>0</v>
      </c>
    </row>
    <row r="20" spans="2:7" ht="15.75" customHeight="1" x14ac:dyDescent="0.25">
      <c r="B20" s="40">
        <v>13</v>
      </c>
      <c r="C20" s="41" t="s">
        <v>25</v>
      </c>
      <c r="D20" s="40">
        <v>2</v>
      </c>
      <c r="E20" s="40">
        <v>1</v>
      </c>
      <c r="F20" s="42"/>
      <c r="G20" s="43">
        <f t="shared" si="0"/>
        <v>0</v>
      </c>
    </row>
    <row r="21" spans="2:7" x14ac:dyDescent="0.25">
      <c r="B21" s="40">
        <v>14</v>
      </c>
      <c r="C21" s="41" t="s">
        <v>26</v>
      </c>
      <c r="D21" s="40">
        <v>1</v>
      </c>
      <c r="E21" s="40">
        <v>1</v>
      </c>
      <c r="F21" s="42"/>
      <c r="G21" s="43">
        <f t="shared" si="0"/>
        <v>0</v>
      </c>
    </row>
    <row r="22" spans="2:7" x14ac:dyDescent="0.25">
      <c r="B22" s="40">
        <v>15</v>
      </c>
      <c r="C22" s="41" t="s">
        <v>27</v>
      </c>
      <c r="D22" s="40">
        <v>2</v>
      </c>
      <c r="E22" s="40">
        <v>1</v>
      </c>
      <c r="F22" s="42"/>
      <c r="G22" s="43">
        <f t="shared" si="0"/>
        <v>0</v>
      </c>
    </row>
    <row r="23" spans="2:7" x14ac:dyDescent="0.25">
      <c r="B23" s="40">
        <v>16</v>
      </c>
      <c r="C23" s="41" t="s">
        <v>28</v>
      </c>
      <c r="D23" s="40">
        <v>1</v>
      </c>
      <c r="E23" s="40">
        <v>1</v>
      </c>
      <c r="F23" s="42"/>
      <c r="G23" s="43">
        <f t="shared" si="0"/>
        <v>0</v>
      </c>
    </row>
    <row r="24" spans="2:7" x14ac:dyDescent="0.25">
      <c r="B24" s="37"/>
      <c r="C24" s="38" t="s">
        <v>29</v>
      </c>
      <c r="D24" s="39"/>
      <c r="E24" s="37"/>
      <c r="F24" s="44"/>
      <c r="G24" s="44"/>
    </row>
    <row r="25" spans="2:7" x14ac:dyDescent="0.25">
      <c r="B25" s="40">
        <v>17</v>
      </c>
      <c r="C25" s="41" t="s">
        <v>30</v>
      </c>
      <c r="D25" s="40">
        <v>2</v>
      </c>
      <c r="E25" s="40">
        <v>1</v>
      </c>
      <c r="F25" s="42"/>
      <c r="G25" s="43">
        <f t="shared" si="0"/>
        <v>0</v>
      </c>
    </row>
    <row r="26" spans="2:7" x14ac:dyDescent="0.25">
      <c r="B26" s="40">
        <v>18</v>
      </c>
      <c r="C26" s="41" t="s">
        <v>31</v>
      </c>
      <c r="D26" s="40">
        <v>2</v>
      </c>
      <c r="E26" s="40">
        <v>1</v>
      </c>
      <c r="F26" s="42"/>
      <c r="G26" s="43">
        <f t="shared" si="0"/>
        <v>0</v>
      </c>
    </row>
    <row r="27" spans="2:7" x14ac:dyDescent="0.25">
      <c r="B27" s="40">
        <v>19</v>
      </c>
      <c r="C27" s="41" t="s">
        <v>32</v>
      </c>
      <c r="D27" s="40">
        <v>3</v>
      </c>
      <c r="E27" s="40">
        <v>1</v>
      </c>
      <c r="F27" s="42"/>
      <c r="G27" s="43">
        <f t="shared" si="0"/>
        <v>0</v>
      </c>
    </row>
    <row r="28" spans="2:7" x14ac:dyDescent="0.25">
      <c r="B28" s="40">
        <v>20</v>
      </c>
      <c r="C28" s="41" t="s">
        <v>33</v>
      </c>
      <c r="D28" s="40">
        <v>1</v>
      </c>
      <c r="E28" s="40">
        <v>1</v>
      </c>
      <c r="F28" s="42"/>
      <c r="G28" s="43">
        <f t="shared" si="0"/>
        <v>0</v>
      </c>
    </row>
    <row r="29" spans="2:7" x14ac:dyDescent="0.25">
      <c r="B29" s="40">
        <v>21</v>
      </c>
      <c r="C29" s="41" t="s">
        <v>34</v>
      </c>
      <c r="D29" s="40">
        <v>2</v>
      </c>
      <c r="E29" s="40">
        <v>1</v>
      </c>
      <c r="F29" s="42"/>
      <c r="G29" s="43">
        <f t="shared" si="0"/>
        <v>0</v>
      </c>
    </row>
    <row r="30" spans="2:7" x14ac:dyDescent="0.25">
      <c r="B30" s="40">
        <v>22</v>
      </c>
      <c r="C30" s="41" t="s">
        <v>35</v>
      </c>
      <c r="D30" s="40">
        <v>1</v>
      </c>
      <c r="E30" s="40">
        <v>1</v>
      </c>
      <c r="F30" s="42"/>
      <c r="G30" s="43">
        <f t="shared" si="0"/>
        <v>0</v>
      </c>
    </row>
    <row r="31" spans="2:7" x14ac:dyDescent="0.25">
      <c r="B31" s="40">
        <v>23</v>
      </c>
      <c r="C31" s="41" t="s">
        <v>36</v>
      </c>
      <c r="D31" s="40">
        <v>1</v>
      </c>
      <c r="E31" s="40">
        <v>1</v>
      </c>
      <c r="F31" s="42"/>
      <c r="G31" s="43">
        <f t="shared" si="0"/>
        <v>0</v>
      </c>
    </row>
    <row r="32" spans="2:7" x14ac:dyDescent="0.25">
      <c r="B32" s="40">
        <v>24</v>
      </c>
      <c r="C32" s="41" t="s">
        <v>177</v>
      </c>
      <c r="D32" s="40">
        <v>1</v>
      </c>
      <c r="E32" s="40">
        <v>1</v>
      </c>
      <c r="F32" s="45"/>
      <c r="G32" s="43">
        <f t="shared" si="0"/>
        <v>0</v>
      </c>
    </row>
    <row r="33" spans="2:7" x14ac:dyDescent="0.25">
      <c r="B33" s="40">
        <v>25</v>
      </c>
      <c r="C33" s="41" t="s">
        <v>38</v>
      </c>
      <c r="D33" s="40">
        <v>1</v>
      </c>
      <c r="E33" s="40">
        <v>1</v>
      </c>
      <c r="F33" s="45"/>
      <c r="G33" s="43">
        <f t="shared" si="0"/>
        <v>0</v>
      </c>
    </row>
    <row r="34" spans="2:7" x14ac:dyDescent="0.25">
      <c r="B34" s="46" t="s">
        <v>39</v>
      </c>
      <c r="C34" s="46"/>
      <c r="D34" s="46"/>
      <c r="E34" s="46"/>
      <c r="F34" s="46"/>
      <c r="G34" s="47">
        <f>SUM(G5:G33)</f>
        <v>0</v>
      </c>
    </row>
    <row r="35" spans="2:7" x14ac:dyDescent="0.25">
      <c r="B35" s="46" t="s">
        <v>40</v>
      </c>
      <c r="C35" s="46"/>
      <c r="D35" s="46"/>
      <c r="E35" s="46"/>
      <c r="F35" s="48"/>
      <c r="G35" s="47">
        <f>G34*F35</f>
        <v>0</v>
      </c>
    </row>
    <row r="36" spans="2:7" x14ac:dyDescent="0.25">
      <c r="B36" s="46" t="s">
        <v>41</v>
      </c>
      <c r="C36" s="46"/>
      <c r="D36" s="46"/>
      <c r="E36" s="46"/>
      <c r="F36" s="48"/>
      <c r="G36" s="47">
        <f>G34*F36</f>
        <v>0</v>
      </c>
    </row>
    <row r="37" spans="2:7" x14ac:dyDescent="0.25">
      <c r="B37" s="46" t="s">
        <v>42</v>
      </c>
      <c r="C37" s="46"/>
      <c r="D37" s="46"/>
      <c r="E37" s="46"/>
      <c r="F37" s="46"/>
      <c r="G37" s="47">
        <f>G34+G35+G36</f>
        <v>0</v>
      </c>
    </row>
    <row r="39" spans="2:7" ht="15" customHeight="1" x14ac:dyDescent="0.25">
      <c r="B39" s="34" t="s">
        <v>162</v>
      </c>
      <c r="C39" s="34"/>
      <c r="D39" s="34"/>
      <c r="E39" s="34"/>
      <c r="F39" s="34"/>
      <c r="G39" s="34"/>
    </row>
    <row r="40" spans="2:7" ht="22.5" x14ac:dyDescent="0.25">
      <c r="B40" s="35" t="s">
        <v>0</v>
      </c>
      <c r="C40" s="35" t="s">
        <v>1</v>
      </c>
      <c r="D40" s="35" t="s">
        <v>178</v>
      </c>
      <c r="E40" s="35" t="s">
        <v>43</v>
      </c>
      <c r="F40" s="35" t="s">
        <v>167</v>
      </c>
      <c r="G40" s="35" t="s">
        <v>5</v>
      </c>
    </row>
    <row r="41" spans="2:7" x14ac:dyDescent="0.25">
      <c r="B41" s="37"/>
      <c r="C41" s="38" t="s">
        <v>9</v>
      </c>
      <c r="D41" s="39"/>
      <c r="E41" s="39"/>
      <c r="F41" s="37"/>
      <c r="G41" s="37"/>
    </row>
    <row r="42" spans="2:7" x14ac:dyDescent="0.25">
      <c r="B42" s="40">
        <v>1</v>
      </c>
      <c r="C42" s="41" t="s">
        <v>10</v>
      </c>
      <c r="D42" s="40">
        <v>4</v>
      </c>
      <c r="E42" s="40">
        <v>1</v>
      </c>
      <c r="F42" s="49"/>
      <c r="G42" s="42">
        <f>F42*E42*D42</f>
        <v>0</v>
      </c>
    </row>
    <row r="43" spans="2:7" x14ac:dyDescent="0.25">
      <c r="B43" s="37"/>
      <c r="C43" s="38" t="s">
        <v>11</v>
      </c>
      <c r="D43" s="39"/>
      <c r="E43" s="39"/>
      <c r="F43" s="50"/>
      <c r="G43" s="50"/>
    </row>
    <row r="44" spans="2:7" x14ac:dyDescent="0.25">
      <c r="B44" s="40">
        <v>2</v>
      </c>
      <c r="C44" s="41" t="s">
        <v>44</v>
      </c>
      <c r="D44" s="40">
        <v>4</v>
      </c>
      <c r="E44" s="40">
        <v>2</v>
      </c>
      <c r="F44" s="49"/>
      <c r="G44" s="42">
        <f>F44*E44*D44</f>
        <v>0</v>
      </c>
    </row>
    <row r="45" spans="2:7" x14ac:dyDescent="0.25">
      <c r="B45" s="40">
        <v>3</v>
      </c>
      <c r="C45" s="41" t="s">
        <v>45</v>
      </c>
      <c r="D45" s="40">
        <v>4</v>
      </c>
      <c r="E45" s="40">
        <v>2</v>
      </c>
      <c r="F45" s="49"/>
      <c r="G45" s="42">
        <f t="shared" ref="G45:G74" si="1">F45*E45*D45</f>
        <v>0</v>
      </c>
    </row>
    <row r="46" spans="2:7" x14ac:dyDescent="0.25">
      <c r="B46" s="40">
        <v>4</v>
      </c>
      <c r="C46" s="41" t="s">
        <v>15</v>
      </c>
      <c r="D46" s="40">
        <v>4</v>
      </c>
      <c r="E46" s="40">
        <v>1</v>
      </c>
      <c r="F46" s="49"/>
      <c r="G46" s="42">
        <f t="shared" si="1"/>
        <v>0</v>
      </c>
    </row>
    <row r="47" spans="2:7" x14ac:dyDescent="0.25">
      <c r="B47" s="40">
        <v>5</v>
      </c>
      <c r="C47" s="41" t="s">
        <v>46</v>
      </c>
      <c r="D47" s="40">
        <v>4</v>
      </c>
      <c r="E47" s="40">
        <v>2</v>
      </c>
      <c r="F47" s="49"/>
      <c r="G47" s="42">
        <f t="shared" si="1"/>
        <v>0</v>
      </c>
    </row>
    <row r="48" spans="2:7" x14ac:dyDescent="0.25">
      <c r="B48" s="40">
        <v>6</v>
      </c>
      <c r="C48" s="41" t="s">
        <v>47</v>
      </c>
      <c r="D48" s="40">
        <v>4</v>
      </c>
      <c r="E48" s="40">
        <v>2</v>
      </c>
      <c r="F48" s="49"/>
      <c r="G48" s="42">
        <f t="shared" si="1"/>
        <v>0</v>
      </c>
    </row>
    <row r="49" spans="2:7" x14ac:dyDescent="0.25">
      <c r="B49" s="40">
        <v>7</v>
      </c>
      <c r="C49" s="41" t="s">
        <v>48</v>
      </c>
      <c r="D49" s="40">
        <v>4</v>
      </c>
      <c r="E49" s="40">
        <v>2</v>
      </c>
      <c r="F49" s="49"/>
      <c r="G49" s="42">
        <f t="shared" si="1"/>
        <v>0</v>
      </c>
    </row>
    <row r="50" spans="2:7" x14ac:dyDescent="0.25">
      <c r="B50" s="40">
        <v>8</v>
      </c>
      <c r="C50" s="41" t="s">
        <v>49</v>
      </c>
      <c r="D50" s="40">
        <v>4</v>
      </c>
      <c r="E50" s="40">
        <v>2</v>
      </c>
      <c r="F50" s="49"/>
      <c r="G50" s="42">
        <f t="shared" si="1"/>
        <v>0</v>
      </c>
    </row>
    <row r="51" spans="2:7" x14ac:dyDescent="0.25">
      <c r="B51" s="40">
        <v>9</v>
      </c>
      <c r="C51" s="41" t="s">
        <v>50</v>
      </c>
      <c r="D51" s="40">
        <v>4</v>
      </c>
      <c r="E51" s="40">
        <v>2</v>
      </c>
      <c r="F51" s="49"/>
      <c r="G51" s="42">
        <f t="shared" si="1"/>
        <v>0</v>
      </c>
    </row>
    <row r="52" spans="2:7" x14ac:dyDescent="0.25">
      <c r="B52" s="40">
        <v>10</v>
      </c>
      <c r="C52" s="41" t="s">
        <v>51</v>
      </c>
      <c r="D52" s="40">
        <v>4</v>
      </c>
      <c r="E52" s="40">
        <v>2</v>
      </c>
      <c r="F52" s="49"/>
      <c r="G52" s="42">
        <f t="shared" si="1"/>
        <v>0</v>
      </c>
    </row>
    <row r="53" spans="2:7" x14ac:dyDescent="0.25">
      <c r="B53" s="40">
        <v>11</v>
      </c>
      <c r="C53" s="41" t="s">
        <v>18</v>
      </c>
      <c r="D53" s="40">
        <v>4</v>
      </c>
      <c r="E53" s="40">
        <v>2</v>
      </c>
      <c r="F53" s="49"/>
      <c r="G53" s="42">
        <f t="shared" si="1"/>
        <v>0</v>
      </c>
    </row>
    <row r="54" spans="2:7" x14ac:dyDescent="0.25">
      <c r="B54" s="40">
        <v>12</v>
      </c>
      <c r="C54" s="41" t="s">
        <v>20</v>
      </c>
      <c r="D54" s="40">
        <v>4</v>
      </c>
      <c r="E54" s="40">
        <v>2</v>
      </c>
      <c r="F54" s="49"/>
      <c r="G54" s="42">
        <f t="shared" si="1"/>
        <v>0</v>
      </c>
    </row>
    <row r="55" spans="2:7" x14ac:dyDescent="0.25">
      <c r="B55" s="37"/>
      <c r="C55" s="38" t="s">
        <v>22</v>
      </c>
      <c r="D55" s="39"/>
      <c r="E55" s="39"/>
      <c r="F55" s="50"/>
      <c r="G55" s="50"/>
    </row>
    <row r="56" spans="2:7" x14ac:dyDescent="0.25">
      <c r="B56" s="40">
        <v>9</v>
      </c>
      <c r="C56" s="41" t="s">
        <v>52</v>
      </c>
      <c r="D56" s="40">
        <v>4</v>
      </c>
      <c r="E56" s="40">
        <v>2</v>
      </c>
      <c r="F56" s="49"/>
      <c r="G56" s="42">
        <f t="shared" si="1"/>
        <v>0</v>
      </c>
    </row>
    <row r="57" spans="2:7" x14ac:dyDescent="0.25">
      <c r="B57" s="40">
        <v>10</v>
      </c>
      <c r="C57" s="41" t="s">
        <v>53</v>
      </c>
      <c r="D57" s="40">
        <v>4</v>
      </c>
      <c r="E57" s="40">
        <v>2</v>
      </c>
      <c r="F57" s="49"/>
      <c r="G57" s="42">
        <f t="shared" si="1"/>
        <v>0</v>
      </c>
    </row>
    <row r="58" spans="2:7" x14ac:dyDescent="0.25">
      <c r="B58" s="40">
        <v>11</v>
      </c>
      <c r="C58" s="41" t="s">
        <v>54</v>
      </c>
      <c r="D58" s="40">
        <v>4</v>
      </c>
      <c r="E58" s="40">
        <v>2</v>
      </c>
      <c r="F58" s="49"/>
      <c r="G58" s="42">
        <f t="shared" si="1"/>
        <v>0</v>
      </c>
    </row>
    <row r="59" spans="2:7" x14ac:dyDescent="0.25">
      <c r="B59" s="40">
        <v>12</v>
      </c>
      <c r="C59" s="41" t="s">
        <v>55</v>
      </c>
      <c r="D59" s="40">
        <v>4</v>
      </c>
      <c r="E59" s="40">
        <v>2</v>
      </c>
      <c r="F59" s="49"/>
      <c r="G59" s="42">
        <f t="shared" si="1"/>
        <v>0</v>
      </c>
    </row>
    <row r="60" spans="2:7" x14ac:dyDescent="0.25">
      <c r="B60" s="40">
        <v>13</v>
      </c>
      <c r="C60" s="41" t="s">
        <v>56</v>
      </c>
      <c r="D60" s="40">
        <v>4</v>
      </c>
      <c r="E60" s="40">
        <v>1</v>
      </c>
      <c r="F60" s="49"/>
      <c r="G60" s="42">
        <f t="shared" si="1"/>
        <v>0</v>
      </c>
    </row>
    <row r="61" spans="2:7" x14ac:dyDescent="0.25">
      <c r="B61" s="40">
        <v>14</v>
      </c>
      <c r="C61" s="41" t="s">
        <v>27</v>
      </c>
      <c r="D61" s="40">
        <v>4</v>
      </c>
      <c r="E61" s="40">
        <v>2</v>
      </c>
      <c r="F61" s="49"/>
      <c r="G61" s="42">
        <f t="shared" si="1"/>
        <v>0</v>
      </c>
    </row>
    <row r="62" spans="2:7" x14ac:dyDescent="0.25">
      <c r="B62" s="40">
        <v>15</v>
      </c>
      <c r="C62" s="41" t="s">
        <v>57</v>
      </c>
      <c r="D62" s="40">
        <v>4</v>
      </c>
      <c r="E62" s="40">
        <v>1</v>
      </c>
      <c r="F62" s="49"/>
      <c r="G62" s="42">
        <f t="shared" si="1"/>
        <v>0</v>
      </c>
    </row>
    <row r="63" spans="2:7" x14ac:dyDescent="0.25">
      <c r="B63" s="37"/>
      <c r="C63" s="38" t="s">
        <v>29</v>
      </c>
      <c r="D63" s="39"/>
      <c r="E63" s="39"/>
      <c r="F63" s="50"/>
      <c r="G63" s="50"/>
    </row>
    <row r="64" spans="2:7" x14ac:dyDescent="0.25">
      <c r="B64" s="40">
        <v>16</v>
      </c>
      <c r="C64" s="41" t="s">
        <v>58</v>
      </c>
      <c r="D64" s="40">
        <v>4</v>
      </c>
      <c r="E64" s="40">
        <v>2</v>
      </c>
      <c r="F64" s="49"/>
      <c r="G64" s="42">
        <f t="shared" si="1"/>
        <v>0</v>
      </c>
    </row>
    <row r="65" spans="2:7" x14ac:dyDescent="0.25">
      <c r="B65" s="40">
        <v>17</v>
      </c>
      <c r="C65" s="41" t="s">
        <v>59</v>
      </c>
      <c r="D65" s="40">
        <v>4</v>
      </c>
      <c r="E65" s="40">
        <v>3</v>
      </c>
      <c r="F65" s="49"/>
      <c r="G65" s="42">
        <f t="shared" si="1"/>
        <v>0</v>
      </c>
    </row>
    <row r="66" spans="2:7" x14ac:dyDescent="0.25">
      <c r="B66" s="40">
        <v>18</v>
      </c>
      <c r="C66" s="41" t="s">
        <v>60</v>
      </c>
      <c r="D66" s="40">
        <v>4</v>
      </c>
      <c r="E66" s="40">
        <v>1</v>
      </c>
      <c r="F66" s="49"/>
      <c r="G66" s="42">
        <f t="shared" si="1"/>
        <v>0</v>
      </c>
    </row>
    <row r="67" spans="2:7" x14ac:dyDescent="0.25">
      <c r="B67" s="40">
        <v>19</v>
      </c>
      <c r="C67" s="41" t="s">
        <v>34</v>
      </c>
      <c r="D67" s="40">
        <v>4</v>
      </c>
      <c r="E67" s="40">
        <v>3</v>
      </c>
      <c r="F67" s="49"/>
      <c r="G67" s="42">
        <f t="shared" si="1"/>
        <v>0</v>
      </c>
    </row>
    <row r="68" spans="2:7" x14ac:dyDescent="0.25">
      <c r="B68" s="40">
        <v>20</v>
      </c>
      <c r="C68" s="41" t="s">
        <v>61</v>
      </c>
      <c r="D68" s="40">
        <v>4</v>
      </c>
      <c r="E68" s="40">
        <v>1</v>
      </c>
      <c r="F68" s="49"/>
      <c r="G68" s="42">
        <f t="shared" si="1"/>
        <v>0</v>
      </c>
    </row>
    <row r="69" spans="2:7" x14ac:dyDescent="0.25">
      <c r="B69" s="40">
        <v>21</v>
      </c>
      <c r="C69" s="41" t="s">
        <v>62</v>
      </c>
      <c r="D69" s="40">
        <v>4</v>
      </c>
      <c r="E69" s="40">
        <v>1</v>
      </c>
      <c r="F69" s="49"/>
      <c r="G69" s="42">
        <f t="shared" si="1"/>
        <v>0</v>
      </c>
    </row>
    <row r="70" spans="2:7" x14ac:dyDescent="0.25">
      <c r="B70" s="40">
        <v>22</v>
      </c>
      <c r="C70" s="41" t="s">
        <v>35</v>
      </c>
      <c r="D70" s="40">
        <v>4</v>
      </c>
      <c r="E70" s="40">
        <v>1</v>
      </c>
      <c r="F70" s="49"/>
      <c r="G70" s="42">
        <f t="shared" si="1"/>
        <v>0</v>
      </c>
    </row>
    <row r="71" spans="2:7" x14ac:dyDescent="0.25">
      <c r="B71" s="40">
        <v>23</v>
      </c>
      <c r="C71" s="41" t="s">
        <v>63</v>
      </c>
      <c r="D71" s="40">
        <v>4</v>
      </c>
      <c r="E71" s="40">
        <v>4</v>
      </c>
      <c r="F71" s="49"/>
      <c r="G71" s="42">
        <f t="shared" si="1"/>
        <v>0</v>
      </c>
    </row>
    <row r="72" spans="2:7" x14ac:dyDescent="0.25">
      <c r="B72" s="40">
        <v>24</v>
      </c>
      <c r="C72" s="41" t="s">
        <v>36</v>
      </c>
      <c r="D72" s="40">
        <v>4</v>
      </c>
      <c r="E72" s="40">
        <v>1</v>
      </c>
      <c r="F72" s="49"/>
      <c r="G72" s="42">
        <f t="shared" si="1"/>
        <v>0</v>
      </c>
    </row>
    <row r="73" spans="2:7" x14ac:dyDescent="0.25">
      <c r="B73" s="40">
        <v>25</v>
      </c>
      <c r="C73" s="41" t="s">
        <v>37</v>
      </c>
      <c r="D73" s="40">
        <v>4</v>
      </c>
      <c r="E73" s="40">
        <v>1</v>
      </c>
      <c r="F73" s="49"/>
      <c r="G73" s="42">
        <f t="shared" si="1"/>
        <v>0</v>
      </c>
    </row>
    <row r="74" spans="2:7" x14ac:dyDescent="0.25">
      <c r="B74" s="40">
        <v>26</v>
      </c>
      <c r="C74" s="41" t="s">
        <v>38</v>
      </c>
      <c r="D74" s="40">
        <v>4</v>
      </c>
      <c r="E74" s="40">
        <v>1</v>
      </c>
      <c r="F74" s="49"/>
      <c r="G74" s="42">
        <f t="shared" si="1"/>
        <v>0</v>
      </c>
    </row>
    <row r="75" spans="2:7" ht="15" customHeight="1" x14ac:dyDescent="0.25">
      <c r="B75" s="51" t="s">
        <v>64</v>
      </c>
      <c r="C75" s="52"/>
      <c r="D75" s="52"/>
      <c r="E75" s="52"/>
      <c r="F75" s="53"/>
      <c r="G75" s="54">
        <f>SUM(G42:G74)</f>
        <v>0</v>
      </c>
    </row>
    <row r="76" spans="2:7" x14ac:dyDescent="0.25">
      <c r="B76" s="46" t="s">
        <v>40</v>
      </c>
      <c r="C76" s="46"/>
      <c r="D76" s="46"/>
      <c r="E76" s="46"/>
      <c r="F76" s="55"/>
      <c r="G76" s="54">
        <f>G75*F76</f>
        <v>0</v>
      </c>
    </row>
    <row r="77" spans="2:7" x14ac:dyDescent="0.25">
      <c r="B77" s="46" t="s">
        <v>41</v>
      </c>
      <c r="C77" s="46"/>
      <c r="D77" s="46"/>
      <c r="E77" s="46"/>
      <c r="F77" s="55"/>
      <c r="G77" s="54">
        <f>G75*F77</f>
        <v>0</v>
      </c>
    </row>
    <row r="78" spans="2:7" ht="15" customHeight="1" x14ac:dyDescent="0.25">
      <c r="B78" s="46" t="s">
        <v>65</v>
      </c>
      <c r="C78" s="46"/>
      <c r="D78" s="46"/>
      <c r="E78" s="46"/>
      <c r="F78" s="46"/>
      <c r="G78" s="54">
        <f>G75+G76+G77</f>
        <v>0</v>
      </c>
    </row>
    <row r="80" spans="2:7" x14ac:dyDescent="0.25">
      <c r="B80" s="34" t="s">
        <v>69</v>
      </c>
      <c r="C80" s="34"/>
      <c r="D80" s="34"/>
      <c r="E80" s="34"/>
      <c r="F80" s="34"/>
      <c r="G80" s="34"/>
    </row>
    <row r="81" spans="2:10" ht="15.75" customHeight="1" x14ac:dyDescent="0.25">
      <c r="B81" s="35" t="s">
        <v>0</v>
      </c>
      <c r="C81" s="35" t="s">
        <v>1</v>
      </c>
      <c r="D81" s="35" t="s">
        <v>2</v>
      </c>
      <c r="E81" s="35" t="s">
        <v>3</v>
      </c>
      <c r="F81" s="56" t="s">
        <v>4</v>
      </c>
      <c r="G81" s="36" t="s">
        <v>5</v>
      </c>
    </row>
    <row r="82" spans="2:10" x14ac:dyDescent="0.25">
      <c r="B82" s="37"/>
      <c r="C82" s="38" t="s">
        <v>66</v>
      </c>
      <c r="D82" s="39"/>
      <c r="E82" s="37"/>
      <c r="F82" s="37"/>
      <c r="G82" s="37"/>
    </row>
    <row r="83" spans="2:10" x14ac:dyDescent="0.25">
      <c r="B83" s="40">
        <v>1</v>
      </c>
      <c r="C83" s="41" t="s">
        <v>179</v>
      </c>
      <c r="D83" s="40" t="s">
        <v>6</v>
      </c>
      <c r="E83" s="40">
        <v>1</v>
      </c>
      <c r="F83" s="45">
        <v>39983788</v>
      </c>
      <c r="G83" s="42"/>
      <c r="J83" s="57"/>
    </row>
    <row r="84" spans="2:10" x14ac:dyDescent="0.25">
      <c r="B84" s="40">
        <v>2</v>
      </c>
      <c r="C84" s="41" t="s">
        <v>135</v>
      </c>
      <c r="D84" s="40" t="s">
        <v>6</v>
      </c>
      <c r="E84" s="40">
        <v>1</v>
      </c>
      <c r="F84" s="45"/>
      <c r="G84" s="42">
        <f>F84*E84</f>
        <v>0</v>
      </c>
    </row>
    <row r="85" spans="2:10" x14ac:dyDescent="0.25">
      <c r="B85" s="46" t="s">
        <v>67</v>
      </c>
      <c r="C85" s="46"/>
      <c r="D85" s="46"/>
      <c r="E85" s="46"/>
      <c r="F85" s="46"/>
      <c r="G85" s="54">
        <f>SUM(G83:G84)</f>
        <v>0</v>
      </c>
    </row>
    <row r="86" spans="2:10" x14ac:dyDescent="0.25">
      <c r="B86" s="46" t="s">
        <v>68</v>
      </c>
      <c r="C86" s="46"/>
      <c r="D86" s="46"/>
      <c r="E86" s="46"/>
      <c r="F86" s="48">
        <v>0.19</v>
      </c>
      <c r="G86" s="54">
        <f>G85*F86</f>
        <v>0</v>
      </c>
    </row>
    <row r="87" spans="2:10" x14ac:dyDescent="0.25">
      <c r="B87" s="58" t="s">
        <v>136</v>
      </c>
      <c r="C87" s="58"/>
      <c r="D87" s="58"/>
      <c r="E87" s="58"/>
      <c r="F87" s="58"/>
      <c r="G87" s="54">
        <f>G85+G86</f>
        <v>0</v>
      </c>
    </row>
    <row r="89" spans="2:10" x14ac:dyDescent="0.25">
      <c r="B89" s="34" t="s">
        <v>70</v>
      </c>
      <c r="C89" s="34"/>
      <c r="D89" s="34"/>
      <c r="E89" s="34"/>
      <c r="F89" s="34"/>
      <c r="G89" s="34"/>
    </row>
    <row r="90" spans="2:10" ht="17.25" customHeight="1" x14ac:dyDescent="0.25">
      <c r="B90" s="35" t="s">
        <v>0</v>
      </c>
      <c r="C90" s="35" t="s">
        <v>1</v>
      </c>
      <c r="D90" s="35" t="s">
        <v>2</v>
      </c>
      <c r="E90" s="35" t="s">
        <v>3</v>
      </c>
      <c r="F90" s="56" t="s">
        <v>4</v>
      </c>
      <c r="G90" s="36" t="s">
        <v>5</v>
      </c>
    </row>
    <row r="91" spans="2:10" x14ac:dyDescent="0.25">
      <c r="B91" s="37"/>
      <c r="C91" s="38" t="s">
        <v>66</v>
      </c>
      <c r="D91" s="39"/>
      <c r="E91" s="37"/>
      <c r="F91" s="37"/>
      <c r="G91" s="37"/>
    </row>
    <row r="92" spans="2:10" ht="22.5" x14ac:dyDescent="0.25">
      <c r="B92" s="40">
        <v>1</v>
      </c>
      <c r="C92" s="41" t="s">
        <v>137</v>
      </c>
      <c r="D92" s="40" t="s">
        <v>71</v>
      </c>
      <c r="E92" s="40">
        <v>2</v>
      </c>
      <c r="F92" s="45"/>
      <c r="G92" s="45">
        <f>F92*E92</f>
        <v>0</v>
      </c>
    </row>
    <row r="93" spans="2:10" ht="22.5" x14ac:dyDescent="0.25">
      <c r="B93" s="40">
        <v>2</v>
      </c>
      <c r="C93" s="41" t="s">
        <v>72</v>
      </c>
      <c r="D93" s="40" t="s">
        <v>71</v>
      </c>
      <c r="E93" s="40">
        <v>2</v>
      </c>
      <c r="F93" s="45"/>
      <c r="G93" s="45">
        <f t="shared" ref="G93:G95" si="2">F93*E93</f>
        <v>0</v>
      </c>
    </row>
    <row r="94" spans="2:10" ht="27" customHeight="1" x14ac:dyDescent="0.25">
      <c r="B94" s="40">
        <v>3</v>
      </c>
      <c r="C94" s="41" t="s">
        <v>73</v>
      </c>
      <c r="D94" s="40" t="s">
        <v>71</v>
      </c>
      <c r="E94" s="40">
        <v>2</v>
      </c>
      <c r="F94" s="45"/>
      <c r="G94" s="45">
        <f t="shared" si="2"/>
        <v>0</v>
      </c>
    </row>
    <row r="95" spans="2:10" ht="22.5" x14ac:dyDescent="0.25">
      <c r="B95" s="40">
        <v>4</v>
      </c>
      <c r="C95" s="41" t="s">
        <v>138</v>
      </c>
      <c r="D95" s="40" t="s">
        <v>71</v>
      </c>
      <c r="E95" s="40">
        <v>2</v>
      </c>
      <c r="F95" s="45"/>
      <c r="G95" s="45">
        <f t="shared" si="2"/>
        <v>0</v>
      </c>
    </row>
    <row r="96" spans="2:10" x14ac:dyDescent="0.25">
      <c r="B96" s="46" t="s">
        <v>74</v>
      </c>
      <c r="C96" s="46"/>
      <c r="D96" s="46"/>
      <c r="E96" s="46"/>
      <c r="F96" s="46"/>
      <c r="G96" s="59">
        <f>SUM(G92:G95)</f>
        <v>0</v>
      </c>
    </row>
    <row r="97" spans="2:7" x14ac:dyDescent="0.25">
      <c r="B97" s="46" t="s">
        <v>68</v>
      </c>
      <c r="C97" s="46"/>
      <c r="D97" s="46"/>
      <c r="E97" s="46"/>
      <c r="F97" s="48">
        <v>0.19</v>
      </c>
      <c r="G97" s="59">
        <f>G96*F97</f>
        <v>0</v>
      </c>
    </row>
    <row r="98" spans="2:7" x14ac:dyDescent="0.25">
      <c r="B98" s="46" t="s">
        <v>75</v>
      </c>
      <c r="C98" s="46"/>
      <c r="D98" s="46"/>
      <c r="E98" s="46"/>
      <c r="F98" s="46"/>
      <c r="G98" s="59">
        <f>G96+G97</f>
        <v>0</v>
      </c>
    </row>
    <row r="100" spans="2:7" x14ac:dyDescent="0.25">
      <c r="B100" s="60" t="s">
        <v>168</v>
      </c>
      <c r="C100" s="60"/>
      <c r="D100" s="60"/>
      <c r="E100" s="60"/>
      <c r="F100" s="60"/>
      <c r="G100" s="61">
        <f>G37+G78+G87+G98</f>
        <v>0</v>
      </c>
    </row>
  </sheetData>
  <mergeCells count="19">
    <mergeCell ref="B39:G39"/>
    <mergeCell ref="B2:G2"/>
    <mergeCell ref="B34:F34"/>
    <mergeCell ref="B35:E35"/>
    <mergeCell ref="B36:E36"/>
    <mergeCell ref="B37:F37"/>
    <mergeCell ref="B78:F78"/>
    <mergeCell ref="B97:E97"/>
    <mergeCell ref="B98:F98"/>
    <mergeCell ref="B100:F100"/>
    <mergeCell ref="B75:F75"/>
    <mergeCell ref="B76:E76"/>
    <mergeCell ref="B77:E77"/>
    <mergeCell ref="B85:F85"/>
    <mergeCell ref="B86:E86"/>
    <mergeCell ref="B87:F87"/>
    <mergeCell ref="B89:G89"/>
    <mergeCell ref="B96:F96"/>
    <mergeCell ref="B80:G8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4F84-D1FC-43CF-8800-DF3BB1159C06}">
  <dimension ref="B5:J94"/>
  <sheetViews>
    <sheetView topLeftCell="A49" workbookViewId="0">
      <selection activeCell="J10" sqref="J10"/>
    </sheetView>
  </sheetViews>
  <sheetFormatPr baseColWidth="10" defaultRowHeight="15" x14ac:dyDescent="0.25"/>
  <cols>
    <col min="1" max="1" width="7" style="32" customWidth="1"/>
    <col min="2" max="2" width="6" style="32" customWidth="1"/>
    <col min="3" max="3" width="47.85546875" style="32" customWidth="1"/>
    <col min="4" max="5" width="7" style="32" customWidth="1"/>
    <col min="6" max="6" width="11.42578125" style="32"/>
    <col min="7" max="7" width="15.5703125" style="32" customWidth="1"/>
    <col min="8" max="16384" width="11.42578125" style="32"/>
  </cols>
  <sheetData>
    <row r="5" spans="2:7" x14ac:dyDescent="0.25">
      <c r="B5" s="34" t="s">
        <v>76</v>
      </c>
      <c r="C5" s="34"/>
      <c r="D5" s="34"/>
      <c r="E5" s="34"/>
      <c r="F5" s="34"/>
      <c r="G5" s="34"/>
    </row>
    <row r="6" spans="2:7" ht="17.25" customHeight="1" x14ac:dyDescent="0.25">
      <c r="B6" s="35" t="s">
        <v>0</v>
      </c>
      <c r="C6" s="35" t="s">
        <v>1</v>
      </c>
      <c r="D6" s="35" t="s">
        <v>2</v>
      </c>
      <c r="E6" s="35" t="s">
        <v>3</v>
      </c>
      <c r="F6" s="35" t="s">
        <v>4</v>
      </c>
      <c r="G6" s="35" t="s">
        <v>5</v>
      </c>
    </row>
    <row r="7" spans="2:7" ht="22.5" x14ac:dyDescent="0.25">
      <c r="B7" s="40">
        <v>1</v>
      </c>
      <c r="C7" s="41" t="s">
        <v>77</v>
      </c>
      <c r="D7" s="62" t="s">
        <v>78</v>
      </c>
      <c r="E7" s="40">
        <v>12</v>
      </c>
      <c r="F7" s="42"/>
      <c r="G7" s="43">
        <f>F7*E7</f>
        <v>0</v>
      </c>
    </row>
    <row r="8" spans="2:7" x14ac:dyDescent="0.25">
      <c r="B8" s="40">
        <v>2</v>
      </c>
      <c r="C8" s="41" t="s">
        <v>79</v>
      </c>
      <c r="D8" s="62" t="s">
        <v>78</v>
      </c>
      <c r="E8" s="40">
        <v>10</v>
      </c>
      <c r="F8" s="42"/>
      <c r="G8" s="43">
        <f t="shared" ref="G8:G32" si="0">F8*E8</f>
        <v>0</v>
      </c>
    </row>
    <row r="9" spans="2:7" x14ac:dyDescent="0.25">
      <c r="B9" s="40">
        <v>3</v>
      </c>
      <c r="C9" s="41" t="s">
        <v>80</v>
      </c>
      <c r="D9" s="62" t="s">
        <v>78</v>
      </c>
      <c r="E9" s="40">
        <v>12</v>
      </c>
      <c r="F9" s="42"/>
      <c r="G9" s="43">
        <f t="shared" si="0"/>
        <v>0</v>
      </c>
    </row>
    <row r="10" spans="2:7" ht="33.75" x14ac:dyDescent="0.25">
      <c r="B10" s="40">
        <v>4</v>
      </c>
      <c r="C10" s="41" t="s">
        <v>139</v>
      </c>
      <c r="D10" s="62" t="s">
        <v>78</v>
      </c>
      <c r="E10" s="40">
        <v>1</v>
      </c>
      <c r="F10" s="42"/>
      <c r="G10" s="43">
        <f t="shared" si="0"/>
        <v>0</v>
      </c>
    </row>
    <row r="11" spans="2:7" x14ac:dyDescent="0.25">
      <c r="B11" s="40">
        <v>5</v>
      </c>
      <c r="C11" s="41" t="s">
        <v>81</v>
      </c>
      <c r="D11" s="62" t="s">
        <v>78</v>
      </c>
      <c r="E11" s="40">
        <v>2</v>
      </c>
      <c r="F11" s="42"/>
      <c r="G11" s="43">
        <f t="shared" si="0"/>
        <v>0</v>
      </c>
    </row>
    <row r="12" spans="2:7" x14ac:dyDescent="0.25">
      <c r="B12" s="40">
        <v>6</v>
      </c>
      <c r="C12" s="41" t="s">
        <v>82</v>
      </c>
      <c r="D12" s="62" t="s">
        <v>78</v>
      </c>
      <c r="E12" s="40">
        <v>4</v>
      </c>
      <c r="F12" s="42"/>
      <c r="G12" s="43">
        <f t="shared" si="0"/>
        <v>0</v>
      </c>
    </row>
    <row r="13" spans="2:7" x14ac:dyDescent="0.25">
      <c r="B13" s="40">
        <v>7</v>
      </c>
      <c r="C13" s="41" t="s">
        <v>83</v>
      </c>
      <c r="D13" s="62" t="s">
        <v>78</v>
      </c>
      <c r="E13" s="40">
        <v>1</v>
      </c>
      <c r="F13" s="42"/>
      <c r="G13" s="43">
        <f t="shared" si="0"/>
        <v>0</v>
      </c>
    </row>
    <row r="14" spans="2:7" ht="24" customHeight="1" x14ac:dyDescent="0.25">
      <c r="B14" s="40">
        <v>8</v>
      </c>
      <c r="C14" s="41" t="s">
        <v>140</v>
      </c>
      <c r="D14" s="62" t="s">
        <v>78</v>
      </c>
      <c r="E14" s="40">
        <v>1</v>
      </c>
      <c r="F14" s="42"/>
      <c r="G14" s="43">
        <f t="shared" si="0"/>
        <v>0</v>
      </c>
    </row>
    <row r="15" spans="2:7" x14ac:dyDescent="0.25">
      <c r="B15" s="40">
        <v>9</v>
      </c>
      <c r="C15" s="41" t="s">
        <v>84</v>
      </c>
      <c r="D15" s="62" t="s">
        <v>78</v>
      </c>
      <c r="E15" s="40">
        <v>1</v>
      </c>
      <c r="F15" s="42"/>
      <c r="G15" s="43">
        <f t="shared" si="0"/>
        <v>0</v>
      </c>
    </row>
    <row r="16" spans="2:7" ht="22.5" x14ac:dyDescent="0.25">
      <c r="B16" s="40">
        <v>10</v>
      </c>
      <c r="C16" s="41" t="s">
        <v>85</v>
      </c>
      <c r="D16" s="62" t="s">
        <v>78</v>
      </c>
      <c r="E16" s="40">
        <v>1</v>
      </c>
      <c r="F16" s="42"/>
      <c r="G16" s="43">
        <f t="shared" si="0"/>
        <v>0</v>
      </c>
    </row>
    <row r="17" spans="2:7" ht="22.5" x14ac:dyDescent="0.25">
      <c r="B17" s="40">
        <v>11</v>
      </c>
      <c r="C17" s="41" t="s">
        <v>86</v>
      </c>
      <c r="D17" s="62" t="s">
        <v>78</v>
      </c>
      <c r="E17" s="40">
        <v>2</v>
      </c>
      <c r="F17" s="42"/>
      <c r="G17" s="43">
        <f t="shared" si="0"/>
        <v>0</v>
      </c>
    </row>
    <row r="18" spans="2:7" x14ac:dyDescent="0.25">
      <c r="B18" s="40">
        <v>12</v>
      </c>
      <c r="C18" s="41" t="s">
        <v>141</v>
      </c>
      <c r="D18" s="62" t="s">
        <v>78</v>
      </c>
      <c r="E18" s="40">
        <v>1</v>
      </c>
      <c r="F18" s="42"/>
      <c r="G18" s="43">
        <f t="shared" si="0"/>
        <v>0</v>
      </c>
    </row>
    <row r="19" spans="2:7" ht="22.5" x14ac:dyDescent="0.25">
      <c r="B19" s="40">
        <v>13</v>
      </c>
      <c r="C19" s="41" t="s">
        <v>142</v>
      </c>
      <c r="D19" s="62" t="s">
        <v>78</v>
      </c>
      <c r="E19" s="40">
        <v>2</v>
      </c>
      <c r="F19" s="42"/>
      <c r="G19" s="43">
        <f t="shared" si="0"/>
        <v>0</v>
      </c>
    </row>
    <row r="20" spans="2:7" x14ac:dyDescent="0.25">
      <c r="B20" s="40">
        <v>14</v>
      </c>
      <c r="C20" s="41" t="s">
        <v>87</v>
      </c>
      <c r="D20" s="62" t="s">
        <v>78</v>
      </c>
      <c r="E20" s="40">
        <v>2</v>
      </c>
      <c r="F20" s="42"/>
      <c r="G20" s="43">
        <f t="shared" si="0"/>
        <v>0</v>
      </c>
    </row>
    <row r="21" spans="2:7" x14ac:dyDescent="0.25">
      <c r="B21" s="40">
        <v>15</v>
      </c>
      <c r="C21" s="41" t="s">
        <v>88</v>
      </c>
      <c r="D21" s="62" t="s">
        <v>78</v>
      </c>
      <c r="E21" s="40">
        <v>48</v>
      </c>
      <c r="F21" s="42"/>
      <c r="G21" s="43">
        <f t="shared" si="0"/>
        <v>0</v>
      </c>
    </row>
    <row r="22" spans="2:7" ht="22.5" x14ac:dyDescent="0.25">
      <c r="B22" s="40">
        <v>16</v>
      </c>
      <c r="C22" s="41" t="s">
        <v>89</v>
      </c>
      <c r="D22" s="62" t="s">
        <v>78</v>
      </c>
      <c r="E22" s="40">
        <v>1</v>
      </c>
      <c r="F22" s="42"/>
      <c r="G22" s="43">
        <f t="shared" si="0"/>
        <v>0</v>
      </c>
    </row>
    <row r="23" spans="2:7" x14ac:dyDescent="0.25">
      <c r="B23" s="40">
        <v>17</v>
      </c>
      <c r="C23" s="41" t="s">
        <v>90</v>
      </c>
      <c r="D23" s="62" t="s">
        <v>78</v>
      </c>
      <c r="E23" s="40">
        <v>1</v>
      </c>
      <c r="F23" s="42"/>
      <c r="G23" s="43">
        <f t="shared" si="0"/>
        <v>0</v>
      </c>
    </row>
    <row r="24" spans="2:7" x14ac:dyDescent="0.25">
      <c r="B24" s="40">
        <v>18</v>
      </c>
      <c r="C24" s="41" t="s">
        <v>143</v>
      </c>
      <c r="D24" s="62" t="s">
        <v>78</v>
      </c>
      <c r="E24" s="40">
        <v>1</v>
      </c>
      <c r="F24" s="42"/>
      <c r="G24" s="43">
        <f t="shared" si="0"/>
        <v>0</v>
      </c>
    </row>
    <row r="25" spans="2:7" x14ac:dyDescent="0.25">
      <c r="B25" s="40">
        <v>19</v>
      </c>
      <c r="C25" s="41" t="s">
        <v>91</v>
      </c>
      <c r="D25" s="62" t="s">
        <v>78</v>
      </c>
      <c r="E25" s="40">
        <v>1</v>
      </c>
      <c r="F25" s="42"/>
      <c r="G25" s="43">
        <f t="shared" si="0"/>
        <v>0</v>
      </c>
    </row>
    <row r="26" spans="2:7" x14ac:dyDescent="0.25">
      <c r="B26" s="40">
        <v>20</v>
      </c>
      <c r="C26" s="41" t="s">
        <v>92</v>
      </c>
      <c r="D26" s="62" t="s">
        <v>78</v>
      </c>
      <c r="E26" s="40">
        <v>1</v>
      </c>
      <c r="F26" s="42"/>
      <c r="G26" s="43">
        <f t="shared" si="0"/>
        <v>0</v>
      </c>
    </row>
    <row r="27" spans="2:7" x14ac:dyDescent="0.25">
      <c r="B27" s="40">
        <v>21</v>
      </c>
      <c r="C27" s="41" t="s">
        <v>93</v>
      </c>
      <c r="D27" s="62" t="s">
        <v>78</v>
      </c>
      <c r="E27" s="40">
        <v>1</v>
      </c>
      <c r="F27" s="42"/>
      <c r="G27" s="43">
        <f t="shared" si="0"/>
        <v>0</v>
      </c>
    </row>
    <row r="28" spans="2:7" x14ac:dyDescent="0.25">
      <c r="B28" s="40">
        <v>22</v>
      </c>
      <c r="C28" s="41" t="s">
        <v>94</v>
      </c>
      <c r="D28" s="62" t="s">
        <v>78</v>
      </c>
      <c r="E28" s="40">
        <v>1</v>
      </c>
      <c r="F28" s="42"/>
      <c r="G28" s="43">
        <f t="shared" si="0"/>
        <v>0</v>
      </c>
    </row>
    <row r="29" spans="2:7" x14ac:dyDescent="0.25">
      <c r="B29" s="40">
        <v>23</v>
      </c>
      <c r="C29" s="41" t="s">
        <v>95</v>
      </c>
      <c r="D29" s="62" t="s">
        <v>78</v>
      </c>
      <c r="E29" s="40">
        <v>1</v>
      </c>
      <c r="F29" s="42"/>
      <c r="G29" s="43">
        <f t="shared" si="0"/>
        <v>0</v>
      </c>
    </row>
    <row r="30" spans="2:7" x14ac:dyDescent="0.25">
      <c r="B30" s="40">
        <v>24</v>
      </c>
      <c r="C30" s="41" t="s">
        <v>96</v>
      </c>
      <c r="D30" s="62" t="s">
        <v>78</v>
      </c>
      <c r="E30" s="40">
        <v>1</v>
      </c>
      <c r="F30" s="42"/>
      <c r="G30" s="43">
        <f t="shared" si="0"/>
        <v>0</v>
      </c>
    </row>
    <row r="31" spans="2:7" x14ac:dyDescent="0.25">
      <c r="B31" s="40">
        <v>25</v>
      </c>
      <c r="C31" s="41" t="s">
        <v>97</v>
      </c>
      <c r="D31" s="62" t="s">
        <v>78</v>
      </c>
      <c r="E31" s="40">
        <v>1</v>
      </c>
      <c r="F31" s="42"/>
      <c r="G31" s="43">
        <f t="shared" si="0"/>
        <v>0</v>
      </c>
    </row>
    <row r="32" spans="2:7" ht="22.5" x14ac:dyDescent="0.25">
      <c r="B32" s="40">
        <v>26</v>
      </c>
      <c r="C32" s="41" t="s">
        <v>144</v>
      </c>
      <c r="D32" s="62" t="s">
        <v>78</v>
      </c>
      <c r="E32" s="40">
        <v>4</v>
      </c>
      <c r="F32" s="42"/>
      <c r="G32" s="43">
        <f t="shared" si="0"/>
        <v>0</v>
      </c>
    </row>
    <row r="33" spans="2:7" x14ac:dyDescent="0.25">
      <c r="B33" s="46" t="s">
        <v>98</v>
      </c>
      <c r="C33" s="46"/>
      <c r="D33" s="46"/>
      <c r="E33" s="46"/>
      <c r="F33" s="46"/>
      <c r="G33" s="54">
        <f>SUM(G7:G32)</f>
        <v>0</v>
      </c>
    </row>
    <row r="34" spans="2:7" x14ac:dyDescent="0.25">
      <c r="B34" s="46" t="s">
        <v>68</v>
      </c>
      <c r="C34" s="46"/>
      <c r="D34" s="46"/>
      <c r="E34" s="46"/>
      <c r="F34" s="55">
        <v>0.19</v>
      </c>
      <c r="G34" s="54">
        <f>G33*F34</f>
        <v>0</v>
      </c>
    </row>
    <row r="35" spans="2:7" x14ac:dyDescent="0.25">
      <c r="B35" s="46" t="s">
        <v>99</v>
      </c>
      <c r="C35" s="46"/>
      <c r="D35" s="46"/>
      <c r="E35" s="46"/>
      <c r="F35" s="46"/>
      <c r="G35" s="54">
        <f>G33+G34</f>
        <v>0</v>
      </c>
    </row>
    <row r="37" spans="2:7" x14ac:dyDescent="0.25">
      <c r="B37" s="34" t="s">
        <v>100</v>
      </c>
      <c r="C37" s="34"/>
      <c r="D37" s="34"/>
      <c r="E37" s="34"/>
      <c r="F37" s="34"/>
      <c r="G37" s="34"/>
    </row>
    <row r="38" spans="2:7" ht="22.5" x14ac:dyDescent="0.25">
      <c r="B38" s="35" t="s">
        <v>0</v>
      </c>
      <c r="C38" s="35" t="s">
        <v>1</v>
      </c>
      <c r="D38" s="35" t="s">
        <v>2</v>
      </c>
      <c r="E38" s="35" t="s">
        <v>3</v>
      </c>
      <c r="F38" s="35" t="s">
        <v>101</v>
      </c>
      <c r="G38" s="63" t="s">
        <v>102</v>
      </c>
    </row>
    <row r="39" spans="2:7" ht="22.5" x14ac:dyDescent="0.25">
      <c r="B39" s="40">
        <v>1</v>
      </c>
      <c r="C39" s="41" t="s">
        <v>103</v>
      </c>
      <c r="D39" s="40" t="s">
        <v>78</v>
      </c>
      <c r="E39" s="40">
        <v>12</v>
      </c>
      <c r="F39" s="42"/>
      <c r="G39" s="43">
        <f>F39*E39</f>
        <v>0</v>
      </c>
    </row>
    <row r="40" spans="2:7" x14ac:dyDescent="0.25">
      <c r="B40" s="40">
        <v>2</v>
      </c>
      <c r="C40" s="41" t="s">
        <v>104</v>
      </c>
      <c r="D40" s="40" t="s">
        <v>78</v>
      </c>
      <c r="E40" s="40">
        <v>10</v>
      </c>
      <c r="F40" s="42"/>
      <c r="G40" s="43">
        <f t="shared" ref="G40:G81" si="1">F40*E40</f>
        <v>0</v>
      </c>
    </row>
    <row r="41" spans="2:7" x14ac:dyDescent="0.25">
      <c r="B41" s="40">
        <v>3</v>
      </c>
      <c r="C41" s="41" t="s">
        <v>105</v>
      </c>
      <c r="D41" s="40" t="s">
        <v>78</v>
      </c>
      <c r="E41" s="40">
        <v>12</v>
      </c>
      <c r="F41" s="42"/>
      <c r="G41" s="43">
        <f t="shared" si="1"/>
        <v>0</v>
      </c>
    </row>
    <row r="42" spans="2:7" x14ac:dyDescent="0.25">
      <c r="B42" s="40">
        <v>4</v>
      </c>
      <c r="C42" s="41" t="s">
        <v>106</v>
      </c>
      <c r="D42" s="40" t="s">
        <v>78</v>
      </c>
      <c r="E42" s="40">
        <v>2</v>
      </c>
      <c r="F42" s="42"/>
      <c r="G42" s="43">
        <f t="shared" si="1"/>
        <v>0</v>
      </c>
    </row>
    <row r="43" spans="2:7" x14ac:dyDescent="0.25">
      <c r="B43" s="40">
        <v>5</v>
      </c>
      <c r="C43" s="41" t="s">
        <v>107</v>
      </c>
      <c r="D43" s="40" t="s">
        <v>78</v>
      </c>
      <c r="E43" s="40">
        <v>4</v>
      </c>
      <c r="F43" s="42"/>
      <c r="G43" s="43">
        <f t="shared" si="1"/>
        <v>0</v>
      </c>
    </row>
    <row r="44" spans="2:7" x14ac:dyDescent="0.25">
      <c r="B44" s="40">
        <v>6</v>
      </c>
      <c r="C44" s="41" t="s">
        <v>108</v>
      </c>
      <c r="D44" s="40" t="s">
        <v>78</v>
      </c>
      <c r="E44" s="40">
        <v>1</v>
      </c>
      <c r="F44" s="42"/>
      <c r="G44" s="43">
        <f t="shared" si="1"/>
        <v>0</v>
      </c>
    </row>
    <row r="45" spans="2:7" ht="26.25" customHeight="1" x14ac:dyDescent="0.25">
      <c r="B45" s="40">
        <v>7</v>
      </c>
      <c r="C45" s="41" t="s">
        <v>145</v>
      </c>
      <c r="D45" s="40" t="s">
        <v>78</v>
      </c>
      <c r="E45" s="40">
        <v>1</v>
      </c>
      <c r="F45" s="42"/>
      <c r="G45" s="43">
        <f t="shared" si="1"/>
        <v>0</v>
      </c>
    </row>
    <row r="46" spans="2:7" x14ac:dyDescent="0.25">
      <c r="B46" s="40">
        <v>8</v>
      </c>
      <c r="C46" s="41" t="s">
        <v>109</v>
      </c>
      <c r="D46" s="40" t="s">
        <v>78</v>
      </c>
      <c r="E46" s="40">
        <v>1</v>
      </c>
      <c r="F46" s="42"/>
      <c r="G46" s="43">
        <f t="shared" si="1"/>
        <v>0</v>
      </c>
    </row>
    <row r="47" spans="2:7" ht="22.5" x14ac:dyDescent="0.25">
      <c r="B47" s="40">
        <v>9</v>
      </c>
      <c r="C47" s="41" t="s">
        <v>110</v>
      </c>
      <c r="D47" s="40" t="s">
        <v>78</v>
      </c>
      <c r="E47" s="40">
        <v>1</v>
      </c>
      <c r="F47" s="42"/>
      <c r="G47" s="43">
        <f t="shared" si="1"/>
        <v>0</v>
      </c>
    </row>
    <row r="48" spans="2:7" ht="22.5" x14ac:dyDescent="0.25">
      <c r="B48" s="40">
        <v>10</v>
      </c>
      <c r="C48" s="41" t="s">
        <v>111</v>
      </c>
      <c r="D48" s="40" t="s">
        <v>78</v>
      </c>
      <c r="E48" s="40">
        <v>2</v>
      </c>
      <c r="F48" s="42"/>
      <c r="G48" s="43">
        <f t="shared" si="1"/>
        <v>0</v>
      </c>
    </row>
    <row r="49" spans="2:7" x14ac:dyDescent="0.25">
      <c r="B49" s="40">
        <v>11</v>
      </c>
      <c r="C49" s="41" t="s">
        <v>146</v>
      </c>
      <c r="D49" s="40" t="s">
        <v>78</v>
      </c>
      <c r="E49" s="40">
        <v>1</v>
      </c>
      <c r="F49" s="42"/>
      <c r="G49" s="43">
        <f t="shared" si="1"/>
        <v>0</v>
      </c>
    </row>
    <row r="50" spans="2:7" ht="22.5" x14ac:dyDescent="0.25">
      <c r="B50" s="40">
        <v>12</v>
      </c>
      <c r="C50" s="41" t="s">
        <v>112</v>
      </c>
      <c r="D50" s="40" t="s">
        <v>78</v>
      </c>
      <c r="E50" s="40">
        <v>2</v>
      </c>
      <c r="F50" s="42"/>
      <c r="G50" s="43">
        <f t="shared" si="1"/>
        <v>0</v>
      </c>
    </row>
    <row r="51" spans="2:7" x14ac:dyDescent="0.25">
      <c r="B51" s="40">
        <v>13</v>
      </c>
      <c r="C51" s="41" t="s">
        <v>113</v>
      </c>
      <c r="D51" s="40" t="s">
        <v>78</v>
      </c>
      <c r="E51" s="40">
        <v>2</v>
      </c>
      <c r="F51" s="42"/>
      <c r="G51" s="43">
        <f t="shared" si="1"/>
        <v>0</v>
      </c>
    </row>
    <row r="52" spans="2:7" x14ac:dyDescent="0.25">
      <c r="B52" s="40">
        <v>14</v>
      </c>
      <c r="C52" s="41" t="s">
        <v>114</v>
      </c>
      <c r="D52" s="40" t="s">
        <v>78</v>
      </c>
      <c r="E52" s="40">
        <v>48</v>
      </c>
      <c r="F52" s="42"/>
      <c r="G52" s="43">
        <f t="shared" si="1"/>
        <v>0</v>
      </c>
    </row>
    <row r="53" spans="2:7" ht="21" customHeight="1" x14ac:dyDescent="0.25">
      <c r="B53" s="40">
        <v>15</v>
      </c>
      <c r="C53" s="41" t="s">
        <v>115</v>
      </c>
      <c r="D53" s="40" t="s">
        <v>78</v>
      </c>
      <c r="E53" s="40">
        <v>1</v>
      </c>
      <c r="F53" s="45"/>
      <c r="G53" s="43">
        <f t="shared" si="1"/>
        <v>0</v>
      </c>
    </row>
    <row r="54" spans="2:7" x14ac:dyDescent="0.25">
      <c r="B54" s="40">
        <v>16</v>
      </c>
      <c r="C54" s="41" t="s">
        <v>116</v>
      </c>
      <c r="D54" s="40" t="s">
        <v>78</v>
      </c>
      <c r="E54" s="40">
        <v>1</v>
      </c>
      <c r="F54" s="45"/>
      <c r="G54" s="43">
        <f t="shared" si="1"/>
        <v>0</v>
      </c>
    </row>
    <row r="55" spans="2:7" x14ac:dyDescent="0.25">
      <c r="B55" s="40">
        <v>17</v>
      </c>
      <c r="C55" s="41" t="s">
        <v>147</v>
      </c>
      <c r="D55" s="40" t="s">
        <v>78</v>
      </c>
      <c r="E55" s="40">
        <v>1</v>
      </c>
      <c r="F55" s="45"/>
      <c r="G55" s="43">
        <f t="shared" si="1"/>
        <v>0</v>
      </c>
    </row>
    <row r="56" spans="2:7" x14ac:dyDescent="0.25">
      <c r="B56" s="40">
        <v>18</v>
      </c>
      <c r="C56" s="41" t="s">
        <v>148</v>
      </c>
      <c r="D56" s="40" t="s">
        <v>78</v>
      </c>
      <c r="E56" s="40">
        <v>1</v>
      </c>
      <c r="F56" s="45"/>
      <c r="G56" s="43">
        <f t="shared" si="1"/>
        <v>0</v>
      </c>
    </row>
    <row r="57" spans="2:7" x14ac:dyDescent="0.25">
      <c r="B57" s="40">
        <v>19</v>
      </c>
      <c r="C57" s="41" t="s">
        <v>117</v>
      </c>
      <c r="D57" s="40" t="s">
        <v>78</v>
      </c>
      <c r="E57" s="40">
        <v>1</v>
      </c>
      <c r="F57" s="45"/>
      <c r="G57" s="43">
        <f t="shared" si="1"/>
        <v>0</v>
      </c>
    </row>
    <row r="58" spans="2:7" x14ac:dyDescent="0.25">
      <c r="B58" s="40">
        <v>20</v>
      </c>
      <c r="C58" s="41" t="s">
        <v>118</v>
      </c>
      <c r="D58" s="40" t="s">
        <v>78</v>
      </c>
      <c r="E58" s="40">
        <v>1</v>
      </c>
      <c r="F58" s="45"/>
      <c r="G58" s="43">
        <f t="shared" si="1"/>
        <v>0</v>
      </c>
    </row>
    <row r="59" spans="2:7" x14ac:dyDescent="0.25">
      <c r="B59" s="40">
        <v>21</v>
      </c>
      <c r="C59" s="41" t="s">
        <v>119</v>
      </c>
      <c r="D59" s="40" t="s">
        <v>78</v>
      </c>
      <c r="E59" s="40">
        <v>1</v>
      </c>
      <c r="F59" s="45"/>
      <c r="G59" s="43">
        <f t="shared" si="1"/>
        <v>0</v>
      </c>
    </row>
    <row r="60" spans="2:7" x14ac:dyDescent="0.25">
      <c r="B60" s="40">
        <v>22</v>
      </c>
      <c r="C60" s="41" t="s">
        <v>120</v>
      </c>
      <c r="D60" s="40" t="s">
        <v>78</v>
      </c>
      <c r="E60" s="40">
        <v>1</v>
      </c>
      <c r="F60" s="45"/>
      <c r="G60" s="43">
        <f t="shared" si="1"/>
        <v>0</v>
      </c>
    </row>
    <row r="61" spans="2:7" x14ac:dyDescent="0.25">
      <c r="B61" s="40">
        <v>23</v>
      </c>
      <c r="C61" s="41" t="s">
        <v>96</v>
      </c>
      <c r="D61" s="40" t="s">
        <v>78</v>
      </c>
      <c r="E61" s="40">
        <v>1</v>
      </c>
      <c r="F61" s="45"/>
      <c r="G61" s="43">
        <f t="shared" si="1"/>
        <v>0</v>
      </c>
    </row>
    <row r="62" spans="2:7" x14ac:dyDescent="0.25">
      <c r="B62" s="40">
        <v>24</v>
      </c>
      <c r="C62" s="41" t="s">
        <v>121</v>
      </c>
      <c r="D62" s="40" t="s">
        <v>78</v>
      </c>
      <c r="E62" s="40">
        <v>1</v>
      </c>
      <c r="F62" s="45"/>
      <c r="G62" s="43">
        <f t="shared" si="1"/>
        <v>0</v>
      </c>
    </row>
    <row r="63" spans="2:7" ht="22.5" x14ac:dyDescent="0.25">
      <c r="B63" s="40">
        <v>25</v>
      </c>
      <c r="C63" s="41" t="s">
        <v>149</v>
      </c>
      <c r="D63" s="40" t="s">
        <v>78</v>
      </c>
      <c r="E63" s="40">
        <v>4</v>
      </c>
      <c r="F63" s="45"/>
      <c r="G63" s="43">
        <f t="shared" si="1"/>
        <v>0</v>
      </c>
    </row>
    <row r="64" spans="2:7" ht="22.5" x14ac:dyDescent="0.25">
      <c r="B64" s="40">
        <v>26</v>
      </c>
      <c r="C64" s="41" t="s">
        <v>150</v>
      </c>
      <c r="D64" s="40" t="s">
        <v>122</v>
      </c>
      <c r="E64" s="40">
        <v>2400</v>
      </c>
      <c r="F64" s="45"/>
      <c r="G64" s="43">
        <f t="shared" si="1"/>
        <v>0</v>
      </c>
    </row>
    <row r="65" spans="2:7" ht="22.5" x14ac:dyDescent="0.25">
      <c r="B65" s="40">
        <v>27</v>
      </c>
      <c r="C65" s="41" t="s">
        <v>123</v>
      </c>
      <c r="D65" s="40" t="s">
        <v>122</v>
      </c>
      <c r="E65" s="40">
        <v>1200</v>
      </c>
      <c r="F65" s="45"/>
      <c r="G65" s="43">
        <f t="shared" si="1"/>
        <v>0</v>
      </c>
    </row>
    <row r="66" spans="2:7" ht="22.5" x14ac:dyDescent="0.25">
      <c r="B66" s="40">
        <v>28</v>
      </c>
      <c r="C66" s="41" t="s">
        <v>124</v>
      </c>
      <c r="D66" s="40" t="s">
        <v>122</v>
      </c>
      <c r="E66" s="40">
        <v>600</v>
      </c>
      <c r="F66" s="45"/>
      <c r="G66" s="43">
        <f t="shared" si="1"/>
        <v>0</v>
      </c>
    </row>
    <row r="67" spans="2:7" ht="22.5" x14ac:dyDescent="0.25">
      <c r="B67" s="40">
        <v>29</v>
      </c>
      <c r="C67" s="41" t="s">
        <v>151</v>
      </c>
      <c r="D67" s="40" t="s">
        <v>122</v>
      </c>
      <c r="E67" s="40">
        <v>60</v>
      </c>
      <c r="F67" s="45"/>
      <c r="G67" s="43">
        <f t="shared" si="1"/>
        <v>0</v>
      </c>
    </row>
    <row r="68" spans="2:7" ht="15" customHeight="1" x14ac:dyDescent="0.25">
      <c r="B68" s="40">
        <v>30</v>
      </c>
      <c r="C68" s="41" t="s">
        <v>152</v>
      </c>
      <c r="D68" s="40" t="s">
        <v>122</v>
      </c>
      <c r="E68" s="40">
        <v>30</v>
      </c>
      <c r="F68" s="45"/>
      <c r="G68" s="43">
        <f t="shared" si="1"/>
        <v>0</v>
      </c>
    </row>
    <row r="69" spans="2:7" ht="22.5" x14ac:dyDescent="0.25">
      <c r="B69" s="40">
        <v>31</v>
      </c>
      <c r="C69" s="41" t="s">
        <v>153</v>
      </c>
      <c r="D69" s="40" t="s">
        <v>122</v>
      </c>
      <c r="E69" s="40">
        <v>510</v>
      </c>
      <c r="F69" s="45"/>
      <c r="G69" s="43">
        <f t="shared" si="1"/>
        <v>0</v>
      </c>
    </row>
    <row r="70" spans="2:7" ht="14.25" customHeight="1" x14ac:dyDescent="0.25">
      <c r="B70" s="40">
        <v>32</v>
      </c>
      <c r="C70" s="41" t="s">
        <v>154</v>
      </c>
      <c r="D70" s="40" t="s">
        <v>122</v>
      </c>
      <c r="E70" s="40">
        <v>1100</v>
      </c>
      <c r="F70" s="45"/>
      <c r="G70" s="43">
        <f t="shared" si="1"/>
        <v>0</v>
      </c>
    </row>
    <row r="71" spans="2:7" ht="18" customHeight="1" x14ac:dyDescent="0.25">
      <c r="B71" s="40">
        <v>33</v>
      </c>
      <c r="C71" s="41" t="s">
        <v>155</v>
      </c>
      <c r="D71" s="40" t="s">
        <v>122</v>
      </c>
      <c r="E71" s="40">
        <v>1000</v>
      </c>
      <c r="F71" s="45"/>
      <c r="G71" s="43">
        <f t="shared" si="1"/>
        <v>0</v>
      </c>
    </row>
    <row r="72" spans="2:7" ht="15.75" customHeight="1" x14ac:dyDescent="0.25">
      <c r="B72" s="40">
        <v>34</v>
      </c>
      <c r="C72" s="41" t="s">
        <v>156</v>
      </c>
      <c r="D72" s="40" t="s">
        <v>122</v>
      </c>
      <c r="E72" s="40">
        <v>200</v>
      </c>
      <c r="F72" s="45"/>
      <c r="G72" s="43">
        <f t="shared" si="1"/>
        <v>0</v>
      </c>
    </row>
    <row r="73" spans="2:7" x14ac:dyDescent="0.25">
      <c r="B73" s="40">
        <v>35</v>
      </c>
      <c r="C73" s="41" t="s">
        <v>125</v>
      </c>
      <c r="D73" s="40" t="s">
        <v>6</v>
      </c>
      <c r="E73" s="40">
        <v>1</v>
      </c>
      <c r="F73" s="45"/>
      <c r="G73" s="43">
        <f t="shared" si="1"/>
        <v>0</v>
      </c>
    </row>
    <row r="74" spans="2:7" x14ac:dyDescent="0.25">
      <c r="B74" s="40">
        <v>36</v>
      </c>
      <c r="C74" s="41" t="s">
        <v>126</v>
      </c>
      <c r="D74" s="40" t="s">
        <v>122</v>
      </c>
      <c r="E74" s="40">
        <v>170</v>
      </c>
      <c r="F74" s="45"/>
      <c r="G74" s="43">
        <f t="shared" si="1"/>
        <v>0</v>
      </c>
    </row>
    <row r="75" spans="2:7" ht="22.5" x14ac:dyDescent="0.25">
      <c r="B75" s="40">
        <v>37</v>
      </c>
      <c r="C75" s="41" t="s">
        <v>127</v>
      </c>
      <c r="D75" s="40" t="s">
        <v>78</v>
      </c>
      <c r="E75" s="40">
        <v>1</v>
      </c>
      <c r="F75" s="45"/>
      <c r="G75" s="43">
        <f t="shared" si="1"/>
        <v>0</v>
      </c>
    </row>
    <row r="76" spans="2:7" ht="22.5" x14ac:dyDescent="0.25">
      <c r="B76" s="40">
        <v>38</v>
      </c>
      <c r="C76" s="41" t="s">
        <v>128</v>
      </c>
      <c r="D76" s="40" t="s">
        <v>78</v>
      </c>
      <c r="E76" s="40">
        <v>1</v>
      </c>
      <c r="F76" s="45"/>
      <c r="G76" s="43">
        <f t="shared" si="1"/>
        <v>0</v>
      </c>
    </row>
    <row r="77" spans="2:7" ht="22.5" x14ac:dyDescent="0.25">
      <c r="B77" s="40">
        <v>39</v>
      </c>
      <c r="C77" s="41" t="s">
        <v>129</v>
      </c>
      <c r="D77" s="40" t="s">
        <v>78</v>
      </c>
      <c r="E77" s="40">
        <v>1</v>
      </c>
      <c r="F77" s="45"/>
      <c r="G77" s="43">
        <f t="shared" si="1"/>
        <v>0</v>
      </c>
    </row>
    <row r="78" spans="2:7" x14ac:dyDescent="0.25">
      <c r="B78" s="40">
        <v>40</v>
      </c>
      <c r="C78" s="41" t="s">
        <v>130</v>
      </c>
      <c r="D78" s="40" t="s">
        <v>122</v>
      </c>
      <c r="E78" s="40">
        <v>800</v>
      </c>
      <c r="F78" s="42"/>
      <c r="G78" s="43">
        <f t="shared" si="1"/>
        <v>0</v>
      </c>
    </row>
    <row r="79" spans="2:7" x14ac:dyDescent="0.25">
      <c r="B79" s="40">
        <v>41</v>
      </c>
      <c r="C79" s="41" t="s">
        <v>157</v>
      </c>
      <c r="D79" s="40" t="s">
        <v>78</v>
      </c>
      <c r="E79" s="40">
        <v>2</v>
      </c>
      <c r="F79" s="42"/>
      <c r="G79" s="43">
        <f t="shared" si="1"/>
        <v>0</v>
      </c>
    </row>
    <row r="80" spans="2:7" ht="22.5" x14ac:dyDescent="0.25">
      <c r="B80" s="40">
        <v>42</v>
      </c>
      <c r="C80" s="41" t="s">
        <v>158</v>
      </c>
      <c r="D80" s="40" t="s">
        <v>6</v>
      </c>
      <c r="E80" s="40">
        <v>1</v>
      </c>
      <c r="F80" s="42"/>
      <c r="G80" s="43">
        <f t="shared" si="1"/>
        <v>0</v>
      </c>
    </row>
    <row r="81" spans="2:10" ht="22.5" x14ac:dyDescent="0.25">
      <c r="B81" s="40">
        <v>43</v>
      </c>
      <c r="C81" s="41" t="s">
        <v>159</v>
      </c>
      <c r="D81" s="40" t="s">
        <v>6</v>
      </c>
      <c r="E81" s="40">
        <v>1</v>
      </c>
      <c r="F81" s="42"/>
      <c r="G81" s="43">
        <f t="shared" si="1"/>
        <v>0</v>
      </c>
    </row>
    <row r="82" spans="2:10" x14ac:dyDescent="0.25">
      <c r="B82" s="46" t="s">
        <v>98</v>
      </c>
      <c r="C82" s="46"/>
      <c r="D82" s="46"/>
      <c r="E82" s="46"/>
      <c r="F82" s="46"/>
      <c r="G82" s="54">
        <f>SUM(G39:G81)</f>
        <v>0</v>
      </c>
    </row>
    <row r="83" spans="2:10" x14ac:dyDescent="0.25">
      <c r="B83" s="46" t="s">
        <v>131</v>
      </c>
      <c r="C83" s="46"/>
      <c r="D83" s="46"/>
      <c r="E83" s="46"/>
      <c r="F83" s="55"/>
      <c r="G83" s="54">
        <f>G82*F83</f>
        <v>0</v>
      </c>
    </row>
    <row r="84" spans="2:10" x14ac:dyDescent="0.25">
      <c r="B84" s="46" t="s">
        <v>132</v>
      </c>
      <c r="C84" s="46"/>
      <c r="D84" s="46"/>
      <c r="E84" s="46"/>
      <c r="F84" s="55"/>
      <c r="G84" s="54">
        <f>G82*F84</f>
        <v>0</v>
      </c>
    </row>
    <row r="85" spans="2:10" x14ac:dyDescent="0.25">
      <c r="B85" s="46" t="s">
        <v>99</v>
      </c>
      <c r="C85" s="46"/>
      <c r="D85" s="46"/>
      <c r="E85" s="46"/>
      <c r="F85" s="46"/>
      <c r="G85" s="54">
        <f>G82+G83+G84</f>
        <v>0</v>
      </c>
    </row>
    <row r="87" spans="2:10" x14ac:dyDescent="0.25">
      <c r="B87" s="34" t="s">
        <v>133</v>
      </c>
      <c r="C87" s="34"/>
      <c r="D87" s="34"/>
      <c r="E87" s="34"/>
      <c r="F87" s="34"/>
      <c r="G87" s="34"/>
    </row>
    <row r="88" spans="2:10" x14ac:dyDescent="0.25">
      <c r="B88" s="35" t="s">
        <v>0</v>
      </c>
      <c r="C88" s="35" t="s">
        <v>1</v>
      </c>
      <c r="D88" s="35" t="s">
        <v>2</v>
      </c>
      <c r="E88" s="35" t="s">
        <v>3</v>
      </c>
      <c r="F88" s="35" t="s">
        <v>4</v>
      </c>
      <c r="G88" s="35" t="s">
        <v>5</v>
      </c>
    </row>
    <row r="89" spans="2:10" x14ac:dyDescent="0.25">
      <c r="B89" s="40">
        <v>1</v>
      </c>
      <c r="C89" s="41" t="s">
        <v>160</v>
      </c>
      <c r="D89" s="40" t="s">
        <v>6</v>
      </c>
      <c r="E89" s="40">
        <v>1</v>
      </c>
      <c r="F89" s="42">
        <v>39812459</v>
      </c>
      <c r="G89" s="42"/>
    </row>
    <row r="90" spans="2:10" x14ac:dyDescent="0.25">
      <c r="B90" s="46" t="s">
        <v>98</v>
      </c>
      <c r="C90" s="46"/>
      <c r="D90" s="46"/>
      <c r="E90" s="46"/>
      <c r="F90" s="46"/>
      <c r="G90" s="54">
        <f>G89</f>
        <v>0</v>
      </c>
      <c r="I90" s="32" t="s">
        <v>180</v>
      </c>
      <c r="J90" s="57"/>
    </row>
    <row r="91" spans="2:10" x14ac:dyDescent="0.25">
      <c r="B91" s="64" t="s">
        <v>68</v>
      </c>
      <c r="C91" s="64"/>
      <c r="D91" s="64"/>
      <c r="E91" s="64"/>
      <c r="F91" s="55">
        <v>0.19</v>
      </c>
      <c r="G91" s="54">
        <f>G90*F91</f>
        <v>0</v>
      </c>
    </row>
    <row r="92" spans="2:10" x14ac:dyDescent="0.25">
      <c r="B92" s="46" t="s">
        <v>99</v>
      </c>
      <c r="C92" s="46"/>
      <c r="D92" s="46"/>
      <c r="E92" s="46"/>
      <c r="F92" s="46"/>
      <c r="G92" s="54">
        <f>G90+G91</f>
        <v>0</v>
      </c>
    </row>
    <row r="94" spans="2:10" x14ac:dyDescent="0.25">
      <c r="B94" s="65" t="s">
        <v>161</v>
      </c>
      <c r="C94" s="65"/>
      <c r="D94" s="65"/>
      <c r="E94" s="65"/>
      <c r="F94" s="65"/>
      <c r="G94" s="66">
        <f>G35+G85+G92</f>
        <v>0</v>
      </c>
    </row>
  </sheetData>
  <mergeCells count="14">
    <mergeCell ref="B5:G5"/>
    <mergeCell ref="B82:F82"/>
    <mergeCell ref="B33:F33"/>
    <mergeCell ref="B34:E34"/>
    <mergeCell ref="B35:F35"/>
    <mergeCell ref="B37:G37"/>
    <mergeCell ref="B90:F90"/>
    <mergeCell ref="B91:E91"/>
    <mergeCell ref="B92:F92"/>
    <mergeCell ref="B94:F94"/>
    <mergeCell ref="B83:E83"/>
    <mergeCell ref="B84:E84"/>
    <mergeCell ref="B85:F85"/>
    <mergeCell ref="B87:G8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E2C60-B9F6-4C12-B28F-F7CA99AFEFC8}">
  <dimension ref="B1:G21"/>
  <sheetViews>
    <sheetView workbookViewId="0">
      <selection activeCell="M12" sqref="M12"/>
    </sheetView>
  </sheetViews>
  <sheetFormatPr baseColWidth="10" defaultColWidth="11.42578125" defaultRowHeight="11.25" x14ac:dyDescent="0.2"/>
  <cols>
    <col min="1" max="1" width="6.42578125" style="68" customWidth="1"/>
    <col min="2" max="2" width="6.42578125" style="67" customWidth="1"/>
    <col min="3" max="3" width="40.85546875" style="68" customWidth="1"/>
    <col min="4" max="4" width="7" style="68" customWidth="1"/>
    <col min="5" max="5" width="5.28515625" style="68" customWidth="1"/>
    <col min="6" max="6" width="13.85546875" style="68" customWidth="1"/>
    <col min="7" max="7" width="14.7109375" style="68" customWidth="1"/>
    <col min="8" max="16384" width="11.42578125" style="68"/>
  </cols>
  <sheetData>
    <row r="1" spans="2:7" s="68" customFormat="1" x14ac:dyDescent="0.2">
      <c r="B1" s="67"/>
    </row>
    <row r="2" spans="2:7" s="68" customFormat="1" x14ac:dyDescent="0.2">
      <c r="B2" s="67"/>
    </row>
    <row r="3" spans="2:7" s="68" customFormat="1" x14ac:dyDescent="0.2">
      <c r="B3" s="67"/>
    </row>
    <row r="4" spans="2:7" s="68" customFormat="1" x14ac:dyDescent="0.2">
      <c r="B4" s="67"/>
    </row>
    <row r="5" spans="2:7" s="68" customFormat="1" x14ac:dyDescent="0.2">
      <c r="B5" s="69" t="s">
        <v>169</v>
      </c>
      <c r="C5" s="69"/>
      <c r="D5" s="69"/>
      <c r="E5" s="69"/>
      <c r="F5" s="69"/>
      <c r="G5" s="69"/>
    </row>
    <row r="6" spans="2:7" s="68" customFormat="1" x14ac:dyDescent="0.2">
      <c r="B6" s="70" t="s">
        <v>0</v>
      </c>
      <c r="C6" s="70" t="s">
        <v>1</v>
      </c>
      <c r="D6" s="70" t="s">
        <v>2</v>
      </c>
      <c r="E6" s="70" t="s">
        <v>3</v>
      </c>
      <c r="F6" s="70" t="s">
        <v>4</v>
      </c>
      <c r="G6" s="70" t="s">
        <v>5</v>
      </c>
    </row>
    <row r="7" spans="2:7" s="68" customFormat="1" ht="22.5" x14ac:dyDescent="0.2">
      <c r="B7" s="71">
        <v>1</v>
      </c>
      <c r="C7" s="72" t="s">
        <v>163</v>
      </c>
      <c r="D7" s="71" t="s">
        <v>134</v>
      </c>
      <c r="E7" s="71">
        <v>1</v>
      </c>
      <c r="F7" s="73">
        <f>'Diseño 4ta Brigada'!G11</f>
        <v>0</v>
      </c>
      <c r="G7" s="73">
        <f>F7*E7</f>
        <v>0</v>
      </c>
    </row>
    <row r="8" spans="2:7" s="68" customFormat="1" ht="22.5" x14ac:dyDescent="0.2">
      <c r="B8" s="71">
        <v>2</v>
      </c>
      <c r="C8" s="72" t="s">
        <v>164</v>
      </c>
      <c r="D8" s="71" t="s">
        <v>134</v>
      </c>
      <c r="E8" s="71">
        <v>1</v>
      </c>
      <c r="F8" s="73">
        <f>'Diseño BAPOM BAJES'!G11</f>
        <v>0</v>
      </c>
      <c r="G8" s="73">
        <f t="shared" ref="G8:G10" si="0">F8*E8</f>
        <v>0</v>
      </c>
    </row>
    <row r="9" spans="2:7" s="68" customFormat="1" ht="22.5" x14ac:dyDescent="0.2">
      <c r="B9" s="71">
        <v>3</v>
      </c>
      <c r="C9" s="72" t="s">
        <v>165</v>
      </c>
      <c r="D9" s="71" t="s">
        <v>134</v>
      </c>
      <c r="E9" s="71">
        <v>1</v>
      </c>
      <c r="F9" s="73"/>
      <c r="G9" s="73">
        <f t="shared" si="0"/>
        <v>0</v>
      </c>
    </row>
    <row r="10" spans="2:7" s="68" customFormat="1" ht="22.5" x14ac:dyDescent="0.2">
      <c r="B10" s="71">
        <v>4</v>
      </c>
      <c r="C10" s="72" t="s">
        <v>166</v>
      </c>
      <c r="D10" s="71" t="s">
        <v>134</v>
      </c>
      <c r="E10" s="71">
        <v>1</v>
      </c>
      <c r="F10" s="73">
        <f>'CCTV Bellavista'!G94</f>
        <v>0</v>
      </c>
      <c r="G10" s="73">
        <f t="shared" si="0"/>
        <v>0</v>
      </c>
    </row>
    <row r="11" spans="2:7" s="68" customFormat="1" x14ac:dyDescent="0.2">
      <c r="B11" s="58" t="s">
        <v>170</v>
      </c>
      <c r="C11" s="58"/>
      <c r="D11" s="58"/>
      <c r="E11" s="58"/>
      <c r="F11" s="58"/>
      <c r="G11" s="74">
        <f>SUM(G7:G10)</f>
        <v>0</v>
      </c>
    </row>
    <row r="14" spans="2:7" s="68" customFormat="1" ht="12.75" x14ac:dyDescent="0.2">
      <c r="B14" s="19" t="s">
        <v>184</v>
      </c>
      <c r="C14" s="20"/>
      <c r="D14" s="20"/>
      <c r="E14" s="20"/>
      <c r="F14" s="21"/>
    </row>
    <row r="15" spans="2:7" s="68" customFormat="1" ht="12.75" x14ac:dyDescent="0.2">
      <c r="B15" s="22" t="s">
        <v>185</v>
      </c>
      <c r="C15" s="23"/>
      <c r="D15" s="24"/>
      <c r="E15" s="25"/>
      <c r="F15" s="26"/>
    </row>
    <row r="16" spans="2:7" s="68" customFormat="1" ht="12.75" x14ac:dyDescent="0.2">
      <c r="B16" s="27" t="s">
        <v>186</v>
      </c>
      <c r="C16" s="27"/>
      <c r="D16" s="24"/>
      <c r="E16" s="25"/>
      <c r="F16" s="26"/>
    </row>
    <row r="17" spans="2:6" s="68" customFormat="1" ht="12.75" x14ac:dyDescent="0.2">
      <c r="B17" s="27" t="s">
        <v>187</v>
      </c>
      <c r="C17" s="27"/>
      <c r="D17" s="24"/>
      <c r="E17" s="25"/>
      <c r="F17" s="26"/>
    </row>
    <row r="18" spans="2:6" s="68" customFormat="1" ht="12.75" x14ac:dyDescent="0.2">
      <c r="B18" s="27" t="s">
        <v>188</v>
      </c>
      <c r="C18" s="27"/>
      <c r="D18" s="28"/>
      <c r="E18" s="25"/>
      <c r="F18" s="26"/>
    </row>
    <row r="19" spans="2:6" s="68" customFormat="1" ht="12.75" x14ac:dyDescent="0.2">
      <c r="B19" s="27" t="s">
        <v>189</v>
      </c>
      <c r="C19" s="27"/>
      <c r="D19" s="24"/>
      <c r="E19" s="25"/>
      <c r="F19" s="26"/>
    </row>
    <row r="20" spans="2:6" s="68" customFormat="1" ht="15" x14ac:dyDescent="0.25">
      <c r="B20" s="27" t="s">
        <v>190</v>
      </c>
      <c r="C20" s="27"/>
      <c r="D20" s="29"/>
      <c r="E20" s="30"/>
      <c r="F20" s="31"/>
    </row>
    <row r="21" spans="2:6" s="68" customFormat="1" ht="12.75" x14ac:dyDescent="0.2">
      <c r="B21" s="27" t="s">
        <v>191</v>
      </c>
      <c r="C21" s="27"/>
      <c r="D21" s="24"/>
      <c r="E21" s="25"/>
      <c r="F21" s="26"/>
    </row>
  </sheetData>
  <mergeCells count="17">
    <mergeCell ref="B19:C19"/>
    <mergeCell ref="D19:F19"/>
    <mergeCell ref="B20:C20"/>
    <mergeCell ref="D20:F20"/>
    <mergeCell ref="B21:C21"/>
    <mergeCell ref="D21:F21"/>
    <mergeCell ref="B16:C16"/>
    <mergeCell ref="D16:F16"/>
    <mergeCell ref="B17:C17"/>
    <mergeCell ref="D17:F17"/>
    <mergeCell ref="B18:C18"/>
    <mergeCell ref="D18:F18"/>
    <mergeCell ref="B11:F11"/>
    <mergeCell ref="B5:G5"/>
    <mergeCell ref="B14:F14"/>
    <mergeCell ref="B15:C15"/>
    <mergeCell ref="D15:F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Diseño 4ta Brigada</vt:lpstr>
      <vt:lpstr>Diseño BAPOM BAJES</vt:lpstr>
      <vt:lpstr>Mant CCTV CA 4ta Brigada</vt:lpstr>
      <vt:lpstr>CCTV Bellavista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Héctor Edgar Cifuentes Herrón</cp:lastModifiedBy>
  <dcterms:created xsi:type="dcterms:W3CDTF">2021-09-07T00:52:32Z</dcterms:created>
  <dcterms:modified xsi:type="dcterms:W3CDTF">2021-11-29T14:28:47Z</dcterms:modified>
</cp:coreProperties>
</file>