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58.0.3\Subgerencias\Subgerencia de servicios\Procesos de contratación\Secretaria de Seguridad_91116-SIES\DALADIER TANGARIFE\mantenimiento CCTV ciudad\2.1 publicación\"/>
    </mc:Choice>
  </mc:AlternateContent>
  <xr:revisionPtr revIDLastSave="0" documentId="13_ncr:1_{DDA849F5-2EDE-4985-B793-78A6D061FDC6}" xr6:coauthVersionLast="47" xr6:coauthVersionMax="47" xr10:uidLastSave="{00000000-0000-0000-0000-000000000000}"/>
  <bookViews>
    <workbookView xWindow="-120" yWindow="-120" windowWidth="20730" windowHeight="11160" tabRatio="690" xr2:uid="{AEF3C3B4-8F94-4D58-BF1E-4F189C5645DD}"/>
  </bookViews>
  <sheets>
    <sheet name="4.CCTV Ciudad" sheetId="2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6" i="2" l="1"/>
  <c r="G101" i="2"/>
  <c r="G13" i="2"/>
  <c r="G14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I122" i="2"/>
  <c r="I121" i="2"/>
  <c r="I120" i="2"/>
  <c r="G119" i="2"/>
  <c r="G118" i="2"/>
  <c r="G117" i="2"/>
  <c r="G116" i="2"/>
  <c r="G115" i="2"/>
  <c r="G114" i="2"/>
  <c r="G113" i="2"/>
  <c r="G112" i="2"/>
  <c r="G103" i="2"/>
  <c r="G93" i="2"/>
  <c r="G92" i="2"/>
  <c r="G91" i="2"/>
  <c r="G90" i="2"/>
  <c r="G89" i="2"/>
  <c r="G88" i="2"/>
  <c r="G87" i="2"/>
  <c r="G86" i="2"/>
  <c r="G74" i="2"/>
  <c r="G73" i="2"/>
  <c r="G72" i="2"/>
  <c r="G71" i="2"/>
  <c r="G70" i="2"/>
  <c r="G69" i="2"/>
  <c r="G68" i="2"/>
  <c r="G67" i="2"/>
  <c r="G66" i="2"/>
  <c r="G65" i="2"/>
  <c r="G64" i="2"/>
  <c r="G63" i="2"/>
  <c r="G55" i="2"/>
  <c r="G54" i="2"/>
  <c r="G53" i="2"/>
  <c r="G52" i="2"/>
  <c r="G51" i="2"/>
  <c r="G49" i="2"/>
  <c r="G48" i="2"/>
  <c r="G47" i="2"/>
  <c r="G46" i="2"/>
  <c r="G45" i="2"/>
  <c r="E44" i="2"/>
  <c r="G44" i="2" s="1"/>
  <c r="E43" i="2"/>
  <c r="G43" i="2" s="1"/>
  <c r="E42" i="2"/>
  <c r="G42" i="2" s="1"/>
  <c r="E41" i="2"/>
  <c r="G41" i="2" s="1"/>
  <c r="E40" i="2"/>
  <c r="G40" i="2" s="1"/>
  <c r="E39" i="2"/>
  <c r="G39" i="2" s="1"/>
  <c r="G38" i="2"/>
  <c r="G37" i="2"/>
  <c r="G36" i="2"/>
  <c r="G35" i="2"/>
  <c r="G34" i="2"/>
  <c r="G33" i="2"/>
  <c r="G32" i="2"/>
  <c r="G31" i="2"/>
  <c r="G23" i="2"/>
  <c r="G22" i="2"/>
  <c r="G21" i="2"/>
  <c r="G20" i="2"/>
  <c r="G19" i="2"/>
  <c r="G18" i="2"/>
  <c r="G17" i="2"/>
  <c r="G16" i="2"/>
  <c r="G15" i="2"/>
  <c r="G12" i="2"/>
  <c r="G11" i="2"/>
  <c r="G10" i="2"/>
  <c r="G9" i="2"/>
  <c r="G8" i="2"/>
  <c r="G7" i="2"/>
  <c r="G6" i="2"/>
  <c r="G5" i="2"/>
  <c r="G56" i="2" l="1"/>
  <c r="G24" i="2"/>
  <c r="G25" i="2"/>
  <c r="G120" i="2"/>
  <c r="G121" i="2" s="1"/>
  <c r="G94" i="2"/>
  <c r="G96" i="2" s="1"/>
  <c r="G104" i="2"/>
  <c r="G105" i="2" s="1"/>
  <c r="G142" i="2"/>
  <c r="G26" i="2" l="1"/>
  <c r="G27" i="2"/>
  <c r="G58" i="2"/>
  <c r="G57" i="2"/>
  <c r="G59" i="2" s="1"/>
  <c r="I4" i="2" s="1"/>
  <c r="G95" i="2"/>
  <c r="G97" i="2" s="1"/>
  <c r="G107" i="2" s="1"/>
  <c r="F79" i="2" s="1"/>
  <c r="G79" i="2" s="1"/>
  <c r="G122" i="2"/>
  <c r="G123" i="2" s="1"/>
  <c r="G143" i="2"/>
  <c r="G144" i="2" s="1"/>
  <c r="F80" i="2" l="1"/>
  <c r="G80" i="2" s="1"/>
</calcChain>
</file>

<file path=xl/sharedStrings.xml><?xml version="1.0" encoding="utf-8"?>
<sst xmlns="http://schemas.openxmlformats.org/spreadsheetml/2006/main" count="358" uniqueCount="220">
  <si>
    <t>Mantenimiento Correctivo Sistema CCTV Ciudadano</t>
  </si>
  <si>
    <t>Item</t>
  </si>
  <si>
    <t>Descripción</t>
  </si>
  <si>
    <t>Unidad</t>
  </si>
  <si>
    <t xml:space="preserve">Cant </t>
  </si>
  <si>
    <t>V Unitario</t>
  </si>
  <si>
    <t>V Parcial</t>
  </si>
  <si>
    <t>Mantenimiento Correctivo a cámaras de seguridad ciudadana</t>
  </si>
  <si>
    <t>Mes</t>
  </si>
  <si>
    <t>Mantenimiento Correctivo a cámaras internas del estadio atanasio girardot</t>
  </si>
  <si>
    <t>Mantenimiento Correctivo a cámaras proyecto forpo (sicam)</t>
  </si>
  <si>
    <t>Mantenimiento Correctivo a cámaras del proyecto estadio seguro</t>
  </si>
  <si>
    <t>Mantenimiento Correctivo a cámaras proyecto presupuesto participativo</t>
  </si>
  <si>
    <t xml:space="preserve">Mantenimiento Correctivo a cámaras plan maestro etapa 1 - 130 cámaras </t>
  </si>
  <si>
    <t>Mantenimiento Correctivo a cámaras plan maestro etapa 2 - 450 cámaras (incluidos 73 cámaras multisensor)</t>
  </si>
  <si>
    <t>Mantenimiento Correctivo de cámaras de 9 parques (belen, chinca, malibú, el ajedres, carlos e restrepo, bailarina, prado centro, parque la frontera y parque bolivar, incluye ciudadela universitaria)</t>
  </si>
  <si>
    <t>Soporte de los sistemas de visualización y gestión (video wall´s, estaciones de computo de operadores)</t>
  </si>
  <si>
    <t>Soporte de los sistemas de almacenamiento de video. SAN 6PB y el sistema de almacenamiento de cintas.</t>
  </si>
  <si>
    <t>Mantenimiento Correctivo de centros de monitoreo y sitios remotos: 
- 9 centros de monitoreo: laureles, belen, manrique, 12 de octubre, poblado, buenos aires, estadio y san javier.
- 8 sitios remotos: la oriental, pajarito, alcaldia, metro, transito, candelaria, SIPOL, San Cristobal y parques del rio</t>
  </si>
  <si>
    <t>Mantenimiento Correctivo plataforma inalámbrica (radios terminales, estaciones base, etc).</t>
  </si>
  <si>
    <t>Mantenimiento Correctivo infraestructura de fibra para sistema forpo y estaciones base del sistema de radiofrecuencia</t>
  </si>
  <si>
    <t>Soporte y acompañamiento técnico al personal de sala de grabaciones (incluye: verificaciones técnicas de las estaciones de cómputo, quemadores, solución de inquietudes del dataprotector y constante asesoria técnica de los procesos de grabación)</t>
  </si>
  <si>
    <t>Mantenimiento Correctivo 8x7 cámaras Jardín Circunvalar (Cinturon Verde) - 81 PPV (puntos de video vigilancia)</t>
  </si>
  <si>
    <t>Mantenimiento Correctivo a cámaras plan maestro etapa 4 - 316 cámaras PTZ (incluidas 65 cámaras multisensor)</t>
  </si>
  <si>
    <t>Mantenimiento Correctivo de estructuras con cámaras de LPR (No incluye obras civiles)</t>
  </si>
  <si>
    <t>Mantenimiento Correctivo a Aires acondicionados de salas de monitoreo</t>
  </si>
  <si>
    <t>Mantenimiento Correctivo a control de acceso en salas de monitoreo</t>
  </si>
  <si>
    <t>Subtotal Mantenimiento Correctivo CCTV Ciudadano</t>
  </si>
  <si>
    <t>A</t>
  </si>
  <si>
    <t>U</t>
  </si>
  <si>
    <t>Total Mantenimiento Correctivo CCTV Ciudadano</t>
  </si>
  <si>
    <t>Mantenimiento preventivo Sistema CCTV Ciudadano</t>
  </si>
  <si>
    <t>Mantenimiento preventivo a cámaras de seguridad ciudadana - 1070 cámaras</t>
  </si>
  <si>
    <t xml:space="preserve">Ronda </t>
  </si>
  <si>
    <t>Mantenimiento preventivo a cámaras internas del estadio atanasio girardot - 28 cámaras</t>
  </si>
  <si>
    <t>Mantenimiento preventivo a cámaras proyecto forpo (sicam) - 97 cámaras</t>
  </si>
  <si>
    <t>Mantenimiento preventivo a cámaras del proyecto estadio seguro - 134 cámaras</t>
  </si>
  <si>
    <t>Mantenimiento preventivo a cámaras proyecto presupuesto participativo - 15 cámaras</t>
  </si>
  <si>
    <t>Mantenimiento preventivo de cámaras de 9 parques (belen, chinca, malibú, el ajedres, carlos e restrepo, bailarina, prado centro, parque la frontera, parque bolivar) - 46 cámaras</t>
  </si>
  <si>
    <t>Mantenimiento preventivo a cámaras plan maestro etapa 1 - 130 cámaras</t>
  </si>
  <si>
    <t>Mantenimiento preventivo a cámaras plan maestro etapa 2 - 450 cámaras (incluidas 73 cámaras multisensor)</t>
  </si>
  <si>
    <t>Mantenimiento preventivo a los equipos de los sistemas de visualización y gestión (video wall´s, estaciones de computo de operadores)</t>
  </si>
  <si>
    <t>Mantenimiento preventivo a los equipos de los sistemas de almacenamiento</t>
  </si>
  <si>
    <t>Realización de backup en cintas (no incluye cintas)</t>
  </si>
  <si>
    <t>Mantenimiento preventivo de centros de monitoreo y sitios remotos:
- 9 centros de monitoreo: laureles, belen, manrique, 12 de octubre, poblado, buenos aires, estadio y san javier
- 8 sitios remotos: la oriental, pajarito, alcaldia, metro, transito, candelaria, SIPOL, San Cristobal y Parques del Rio</t>
  </si>
  <si>
    <t>Mantenimiento preventivo plataforma inalámbrica</t>
  </si>
  <si>
    <t>Mantenimiento preventivo infraestructura de fibra óptica forpo y estaciones base (incluye rocería del cerramiento de las estaciones base)</t>
  </si>
  <si>
    <t>Mantenimiento preventivo a cámaras plan maestro etapa 4 - 316 cámaras PTZ (incluidos 65 cámaras multisensor)</t>
  </si>
  <si>
    <t>Mantenimiento preventivo 8x7 cámaras Jardín Circunvalar (Cinturon Verde) - 81 PPV (puntos de video vigilancia)</t>
  </si>
  <si>
    <t>Mantenimiento preventivo nocturno de estructura LPR (No incluye obras civiles) - 212 estructuras</t>
  </si>
  <si>
    <t>Mantenimiento preventivo  aires acondicionados de salas de monitoreo y sitios remotos - 17 sitios</t>
  </si>
  <si>
    <t>Mantenimiento preventivo a control de acceso en salas de monitoreo y sitios remotos - 17 sitios</t>
  </si>
  <si>
    <t>Otros</t>
  </si>
  <si>
    <t>Limpieza y pintura de postes</t>
  </si>
  <si>
    <t>Servicio</t>
  </si>
  <si>
    <t>Soporte para reconfiguración del sistema</t>
  </si>
  <si>
    <t>Hora</t>
  </si>
  <si>
    <t>Traslado de abejas en punto de video</t>
  </si>
  <si>
    <t>Global</t>
  </si>
  <si>
    <t>Bolsa para Reparaciones de Equipos Electrónicos de PVV (switches, UPS, cámaras, etc)</t>
  </si>
  <si>
    <t>Subtotal Mantenimiento Preventivo CCTV Ciudadano</t>
  </si>
  <si>
    <t>Total Mantenimiento Preventivo CCTV Ciudadano</t>
  </si>
  <si>
    <t>Detalle Costo Unitario Obras Civiles</t>
  </si>
  <si>
    <t>Cant</t>
  </si>
  <si>
    <t>Canalización en piso duro con reposición</t>
  </si>
  <si>
    <t>Ml</t>
  </si>
  <si>
    <t>Canalización en piso blando con reposición</t>
  </si>
  <si>
    <t>Perforación con topo (incl tuberia PVC de 2")</t>
  </si>
  <si>
    <t>Tuberia PVC de 2"</t>
  </si>
  <si>
    <t>Tuberia IMC 1"</t>
  </si>
  <si>
    <t>Coraza metalica 1". inlcuye accesorios</t>
  </si>
  <si>
    <t>Conector API recto o curvo 1"</t>
  </si>
  <si>
    <t>Un</t>
  </si>
  <si>
    <t>Poste de fibra de vidrio de 14 mts</t>
  </si>
  <si>
    <t>Poste de fibra de vidrio de 16 mts</t>
  </si>
  <si>
    <t>Poste de concreto de 14 mts</t>
  </si>
  <si>
    <t>Sistema de puesta a tierra</t>
  </si>
  <si>
    <t>Caja de registro 50x50 con herraje antifraude</t>
  </si>
  <si>
    <t xml:space="preserve">Un </t>
  </si>
  <si>
    <t>V Parcial 
(AU-IVA  Incl)</t>
  </si>
  <si>
    <t>Suministro e Instalación PVV</t>
  </si>
  <si>
    <t>Detalle Costos Traslado Punto de Video</t>
  </si>
  <si>
    <t>Desmonte y Montaje</t>
  </si>
  <si>
    <t xml:space="preserve">Desinstalación de equipos e infraestructura en poste </t>
  </si>
  <si>
    <t>Desmonte de poste existente (incluye disposición final de escombros)</t>
  </si>
  <si>
    <t>Transporte e instalación de poste de concreto de 14 mts</t>
  </si>
  <si>
    <t xml:space="preserve">Instalación de equipos e infraestructura en poste </t>
  </si>
  <si>
    <t>Canalización en piso duro con reposición (sujeto a modificación dependiendo del terreno, via o distancia)</t>
  </si>
  <si>
    <t>Tuberia pvc de 2" (sujeto a la distancia del punto anterior)</t>
  </si>
  <si>
    <t>Subtotal</t>
  </si>
  <si>
    <t>Total</t>
  </si>
  <si>
    <t>Suministro</t>
  </si>
  <si>
    <t>Suministro poste de concreto de 14 mts</t>
  </si>
  <si>
    <t>IVA</t>
  </si>
  <si>
    <t>Traslado Punto de Video Vigilancia</t>
  </si>
  <si>
    <t>Detalle Costo Punto Video Vigilancia PTZ</t>
  </si>
  <si>
    <t>Implementación</t>
  </si>
  <si>
    <t>canalización en piso duro con reposición (sujeto a modificación dependiendo del terreno, via o distancia)</t>
  </si>
  <si>
    <t>tuberia pvc de 2" (sujeto a la distancia del punto anterior)</t>
  </si>
  <si>
    <t>instalación de tuberia imc 1"</t>
  </si>
  <si>
    <t>instalación de coraza metalica 1". inlcuye accesorios</t>
  </si>
  <si>
    <t>instalación de conector api recto o curvo 1"</t>
  </si>
  <si>
    <t>transporte e instalación de poste de concreto de 14 mts</t>
  </si>
  <si>
    <t>sistema de puesta a tierra (incluye caja de registro 50x50 con herraje antifraude)</t>
  </si>
  <si>
    <t xml:space="preserve">instalación de equipos e infraestructura en poste </t>
  </si>
  <si>
    <t>SUBTOTAL</t>
  </si>
  <si>
    <t>TOTAL</t>
  </si>
  <si>
    <t>Suministro e Implementación Nuevo Punto de Video Vigilancia</t>
  </si>
  <si>
    <t>suministro de cámara (q6125-le)</t>
  </si>
  <si>
    <t>suministro de cámara de red (q6000-e)</t>
  </si>
  <si>
    <t>suministro de patch cord rf (ca-nmnmh005)</t>
  </si>
  <si>
    <t>suministro de patch cord rj cat 6 de 3 mts</t>
  </si>
  <si>
    <t>suministro de ups 1kva con tarjeta de red</t>
  </si>
  <si>
    <t>suministro de switch 8 puertos + 2 de fibra</t>
  </si>
  <si>
    <t xml:space="preserve">suministro de modulo de apertura de gabinete </t>
  </si>
  <si>
    <t>suministro de cabinete tipo interperie (incluye transformador de aislamiento, proteccion de datos y protecciones eléctricas)</t>
  </si>
  <si>
    <t>suministro de brazo escualizable de 1,8 metros</t>
  </si>
  <si>
    <t>suministro de poe cámara</t>
  </si>
  <si>
    <t>suministro de tuberia pvc de 2"</t>
  </si>
  <si>
    <t>suministro de tuberia imc 1"</t>
  </si>
  <si>
    <t>suministro de coraza metalica 1" (inlcuye accesorios)</t>
  </si>
  <si>
    <t>suministro de conector api recto o curvo 1"</t>
  </si>
  <si>
    <t>poste de concreto de 14 mts</t>
  </si>
  <si>
    <t>CCTV-1</t>
  </si>
  <si>
    <t>CCTV-2</t>
  </si>
  <si>
    <t>CCTV-3</t>
  </si>
  <si>
    <t>CCTV-4</t>
  </si>
  <si>
    <t>CCTV-5</t>
  </si>
  <si>
    <t>CCTV-6</t>
  </si>
  <si>
    <t>CCTV-7</t>
  </si>
  <si>
    <t>CCTV-8</t>
  </si>
  <si>
    <t>CCTV-9</t>
  </si>
  <si>
    <t>CCTV-10</t>
  </si>
  <si>
    <t>CCTV-11</t>
  </si>
  <si>
    <t>CCTV-12</t>
  </si>
  <si>
    <t>CCTV-13</t>
  </si>
  <si>
    <t>CCTV-14</t>
  </si>
  <si>
    <t>CCTV-15</t>
  </si>
  <si>
    <t>CCTV-16</t>
  </si>
  <si>
    <t>CCTV-17</t>
  </si>
  <si>
    <t>CCTV-18</t>
  </si>
  <si>
    <t>CCTV-19</t>
  </si>
  <si>
    <r>
      <t xml:space="preserve">Bolsa para Instalaciones y/o Reparaciones Mayores de </t>
    </r>
    <r>
      <rPr>
        <b/>
        <sz val="11"/>
        <color theme="1"/>
        <rFont val="Calibri"/>
        <family val="2"/>
        <scheme val="minor"/>
      </rPr>
      <t>Obras Civiles</t>
    </r>
  </si>
  <si>
    <t xml:space="preserve">RESUMEN </t>
  </si>
  <si>
    <r>
      <rPr>
        <b/>
        <sz val="11"/>
        <color theme="1"/>
        <rFont val="Calibri"/>
        <family val="2"/>
        <scheme val="minor"/>
      </rPr>
      <t>Traslado PVV</t>
    </r>
    <r>
      <rPr>
        <sz val="11"/>
        <color theme="1"/>
        <rFont val="Calibri"/>
        <family val="2"/>
        <scheme val="minor"/>
      </rPr>
      <t xml:space="preserve"> (Desmonte, Traslado, Montaje) - Incl Poste Concreto 14 metros</t>
    </r>
  </si>
  <si>
    <t xml:space="preserve">V Unitario
 (AU-IVA Incl) </t>
  </si>
  <si>
    <t>TOTAL PROPUESTA</t>
  </si>
  <si>
    <t>COTIZACIÓN ALIADO SIS</t>
  </si>
  <si>
    <t>AU</t>
  </si>
  <si>
    <t xml:space="preserve">
Valor total en letras: ________
Nombre del Representante Legal ___________________________________________
C. C. No.________________________________________________________________
Dirección de correo_______________________________________________________
Dirección electrónica______________________________________________________
Ciudad__________________________________________________________________</t>
  </si>
  <si>
    <t>CCTV-22</t>
  </si>
  <si>
    <t>CCTV-21</t>
  </si>
  <si>
    <t>CCTV-20</t>
  </si>
  <si>
    <t>CCTV-23</t>
  </si>
  <si>
    <t>CCTV-24</t>
  </si>
  <si>
    <t>CCTV-25</t>
  </si>
  <si>
    <t>CCTV-26</t>
  </si>
  <si>
    <t>CCTV-27</t>
  </si>
  <si>
    <t>CCTV-28</t>
  </si>
  <si>
    <t>CCTV-29</t>
  </si>
  <si>
    <t>CCTV-30</t>
  </si>
  <si>
    <t>CCTV-31</t>
  </si>
  <si>
    <t>CCTV-32</t>
  </si>
  <si>
    <t>CCTV-33</t>
  </si>
  <si>
    <t>CCTV-34</t>
  </si>
  <si>
    <t>CCTV-35</t>
  </si>
  <si>
    <t>CCTV-36</t>
  </si>
  <si>
    <t>CCTV-37</t>
  </si>
  <si>
    <t>CCTV-38</t>
  </si>
  <si>
    <t>CCTV-39</t>
  </si>
  <si>
    <t>CCTV-40</t>
  </si>
  <si>
    <t>CCTV-41</t>
  </si>
  <si>
    <t>CCTV-42</t>
  </si>
  <si>
    <t>CCTV-43</t>
  </si>
  <si>
    <t>CCTV-B-42.1</t>
  </si>
  <si>
    <t>CCTV-B-42.2</t>
  </si>
  <si>
    <t>CCTV-B-42.3</t>
  </si>
  <si>
    <t>CCTV-B-42.4</t>
  </si>
  <si>
    <t>CCTV-B-42.5</t>
  </si>
  <si>
    <t>CCTV-B-42.6</t>
  </si>
  <si>
    <t>CCTV-B-42.7</t>
  </si>
  <si>
    <t>CCTV-B-42.8</t>
  </si>
  <si>
    <t>CCTV-B-42.9</t>
  </si>
  <si>
    <t>CCTV-B-42.10</t>
  </si>
  <si>
    <t>CCTV-B-42.11</t>
  </si>
  <si>
    <t>CCTV-B-42.12</t>
  </si>
  <si>
    <t>CCTV-44</t>
  </si>
  <si>
    <t>CCTV-45</t>
  </si>
  <si>
    <t>CCTV-44.1</t>
  </si>
  <si>
    <t>CCTV-44.2</t>
  </si>
  <si>
    <t>CCTV-44.3</t>
  </si>
  <si>
    <t>CCTV-44.4</t>
  </si>
  <si>
    <t>CCTV-44.5</t>
  </si>
  <si>
    <t>CCTV-44.6</t>
  </si>
  <si>
    <t>CCTV-44.7</t>
  </si>
  <si>
    <t>CCTV-44.8</t>
  </si>
  <si>
    <t>CCTV-44.9</t>
  </si>
  <si>
    <t>CCTV-B-45.1</t>
  </si>
  <si>
    <t>CCTV-B-45.2</t>
  </si>
  <si>
    <t>CCTV-B-45.3</t>
  </si>
  <si>
    <t>CCTV-B-45.4</t>
  </si>
  <si>
    <t>CCTV-B-45.5</t>
  </si>
  <si>
    <t>CCTV-B-45.6</t>
  </si>
  <si>
    <t>CCTV-B-45.7</t>
  </si>
  <si>
    <t>CCTV-B-45.8</t>
  </si>
  <si>
    <t>CCTV-B-45.9</t>
  </si>
  <si>
    <t>CCTV-B-45.10</t>
  </si>
  <si>
    <t>CCTV-B-45.11</t>
  </si>
  <si>
    <t>CCTV-B-45.12</t>
  </si>
  <si>
    <t>CCTV-B-45.13</t>
  </si>
  <si>
    <t>CCTV-B-45.14</t>
  </si>
  <si>
    <t>CCTV-B-45.15</t>
  </si>
  <si>
    <t>CCTV-B-45.16</t>
  </si>
  <si>
    <t>CCTV-B-45.17</t>
  </si>
  <si>
    <t>CCTV-B-45.18</t>
  </si>
  <si>
    <t>CCTV-B-45.19</t>
  </si>
  <si>
    <t>CCTV-B-45.20</t>
  </si>
  <si>
    <t>CCTV-B-45.21</t>
  </si>
  <si>
    <t>CCTV-B-45.22</t>
  </si>
  <si>
    <t>CCTV-B-45.23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</si>
</sst>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$&quot;\ * #,##0.00_-;\-&quot;$&quot;\ * #,##0.00_-;_-&quot;$&quot;\ * &quot;-&quot;??_-;_-@_-"/>
    <numFmt numFmtId="165" formatCode="_-&quot;$&quot;\ * #,##0_-;\-&quot;$&quot;\ * #,##0_-;_-&quot;$&quot;\ * &quot;-&quot;??_-;_-@_-"/>
    <numFmt numFmtId="166" formatCode="0.0"/>
    <numFmt numFmtId="167" formatCode="&quot;$&quot;\ #,##0"/>
    <numFmt numFmtId="168" formatCode="_(&quot;$&quot;\ * #,##0.00_);_(&quot;$&quot;\ * \(#,##0.00\);_(&quot;$&quot;\ 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8"/>
      <name val="MS Sans Serif"/>
      <family val="2"/>
    </font>
    <font>
      <b/>
      <sz val="11"/>
      <color indexed="8"/>
      <name val="Calibri"/>
      <family val="2"/>
      <scheme val="minor"/>
    </font>
    <font>
      <sz val="10"/>
      <color rgb="FF000000"/>
      <name val="Calibri"/>
      <family val="2"/>
      <scheme val="minor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168" fontId="1" fillId="0" borderId="0" applyFont="0" applyFill="0" applyBorder="0" applyAlignment="0" applyProtection="0"/>
    <xf numFmtId="0" fontId="8" fillId="0" borderId="0" applyNumberFormat="0" applyFont="0" applyFill="0" applyBorder="0" applyAlignment="0" applyProtection="0"/>
  </cellStyleXfs>
  <cellXfs count="82">
    <xf numFmtId="0" fontId="0" fillId="0" borderId="0" xfId="0"/>
    <xf numFmtId="0" fontId="2" fillId="2" borderId="1" xfId="0" applyFont="1" applyFill="1" applyBorder="1"/>
    <xf numFmtId="165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165" fontId="0" fillId="0" borderId="1" xfId="1" applyNumberFormat="1" applyFont="1" applyBorder="1" applyAlignment="1">
      <alignment vertical="center"/>
    </xf>
    <xf numFmtId="0" fontId="3" fillId="0" borderId="0" xfId="0" applyFont="1"/>
    <xf numFmtId="0" fontId="3" fillId="3" borderId="1" xfId="2" applyFont="1" applyFill="1" applyBorder="1" applyAlignment="1">
      <alignment horizontal="left" vertical="center" wrapText="1"/>
    </xf>
    <xf numFmtId="167" fontId="3" fillId="3" borderId="1" xfId="2" applyNumberFormat="1" applyFont="1" applyFill="1" applyBorder="1" applyAlignment="1">
      <alignment horizontal="right" vertical="center"/>
    </xf>
    <xf numFmtId="0" fontId="0" fillId="0" borderId="5" xfId="0" applyBorder="1"/>
    <xf numFmtId="165" fontId="0" fillId="0" borderId="0" xfId="0" applyNumberFormat="1"/>
    <xf numFmtId="0" fontId="3" fillId="3" borderId="1" xfId="2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165" fontId="0" fillId="0" borderId="0" xfId="0" applyNumberFormat="1" applyAlignment="1">
      <alignment vertical="center"/>
    </xf>
    <xf numFmtId="0" fontId="0" fillId="4" borderId="1" xfId="0" applyFill="1" applyBorder="1" applyAlignment="1">
      <alignment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6" fillId="3" borderId="0" xfId="2" applyFont="1" applyFill="1" applyAlignment="1">
      <alignment horizontal="center"/>
    </xf>
    <xf numFmtId="0" fontId="6" fillId="3" borderId="0" xfId="2" applyFont="1" applyFill="1"/>
    <xf numFmtId="165" fontId="0" fillId="0" borderId="1" xfId="1" applyNumberFormat="1" applyFont="1" applyFill="1" applyBorder="1" applyAlignment="1">
      <alignment vertical="center"/>
    </xf>
    <xf numFmtId="165" fontId="0" fillId="0" borderId="1" xfId="1" applyNumberFormat="1" applyFont="1" applyBorder="1"/>
    <xf numFmtId="0" fontId="1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67" fontId="2" fillId="7" borderId="1" xfId="0" applyNumberFormat="1" applyFont="1" applyFill="1" applyBorder="1" applyAlignment="1">
      <alignment vertical="center"/>
    </xf>
    <xf numFmtId="9" fontId="2" fillId="7" borderId="1" xfId="0" applyNumberFormat="1" applyFont="1" applyFill="1" applyBorder="1" applyAlignment="1">
      <alignment vertical="center"/>
    </xf>
    <xf numFmtId="3" fontId="9" fillId="7" borderId="1" xfId="4" applyNumberFormat="1" applyFont="1" applyFill="1" applyBorder="1" applyAlignment="1" applyProtection="1">
      <alignment horizontal="center" vertical="center" wrapText="1"/>
    </xf>
    <xf numFmtId="3" fontId="9" fillId="7" borderId="1" xfId="4" applyNumberFormat="1" applyFont="1" applyFill="1" applyBorder="1" applyAlignment="1" applyProtection="1">
      <alignment horizontal="center" vertical="center" wrapText="1"/>
      <protection locked="0"/>
    </xf>
    <xf numFmtId="164" fontId="9" fillId="7" borderId="1" xfId="1" applyFont="1" applyFill="1" applyBorder="1" applyAlignment="1" applyProtection="1">
      <alignment horizontal="center" vertical="center" wrapText="1"/>
      <protection locked="0"/>
    </xf>
    <xf numFmtId="167" fontId="2" fillId="6" borderId="1" xfId="0" applyNumberFormat="1" applyFont="1" applyFill="1" applyBorder="1" applyAlignment="1">
      <alignment vertical="center"/>
    </xf>
    <xf numFmtId="9" fontId="2" fillId="6" borderId="1" xfId="0" applyNumberFormat="1" applyFont="1" applyFill="1" applyBorder="1" applyAlignment="1">
      <alignment vertical="center"/>
    </xf>
    <xf numFmtId="3" fontId="9" fillId="6" borderId="1" xfId="4" applyNumberFormat="1" applyFont="1" applyFill="1" applyBorder="1" applyAlignment="1" applyProtection="1">
      <alignment horizontal="center" vertical="center" wrapText="1"/>
    </xf>
    <xf numFmtId="3" fontId="9" fillId="6" borderId="1" xfId="4" applyNumberFormat="1" applyFont="1" applyFill="1" applyBorder="1" applyAlignment="1" applyProtection="1">
      <alignment horizontal="center" vertical="center" wrapText="1"/>
      <protection locked="0"/>
    </xf>
    <xf numFmtId="164" fontId="9" fillId="6" borderId="1" xfId="1" applyFont="1" applyFill="1" applyBorder="1" applyAlignment="1" applyProtection="1">
      <alignment horizontal="center" vertical="center" wrapText="1"/>
      <protection locked="0"/>
    </xf>
    <xf numFmtId="0" fontId="2" fillId="6" borderId="1" xfId="0" applyFont="1" applyFill="1" applyBorder="1" applyAlignment="1">
      <alignment horizontal="center"/>
    </xf>
    <xf numFmtId="165" fontId="2" fillId="6" borderId="1" xfId="1" applyNumberFormat="1" applyFont="1" applyFill="1" applyBorder="1"/>
    <xf numFmtId="9" fontId="2" fillId="6" borderId="1" xfId="0" applyNumberFormat="1" applyFont="1" applyFill="1" applyBorder="1" applyAlignment="1">
      <alignment horizontal="right"/>
    </xf>
    <xf numFmtId="0" fontId="2" fillId="6" borderId="6" xfId="0" applyFont="1" applyFill="1" applyBorder="1" applyAlignment="1">
      <alignment horizontal="center"/>
    </xf>
    <xf numFmtId="167" fontId="2" fillId="6" borderId="1" xfId="0" applyNumberFormat="1" applyFont="1" applyFill="1" applyBorder="1" applyAlignment="1">
      <alignment horizontal="right" vertical="center"/>
    </xf>
    <xf numFmtId="0" fontId="0" fillId="6" borderId="1" xfId="0" applyFill="1" applyBorder="1" applyAlignment="1">
      <alignment horizontal="center"/>
    </xf>
    <xf numFmtId="0" fontId="2" fillId="6" borderId="1" xfId="0" applyFont="1" applyFill="1" applyBorder="1" applyAlignment="1">
      <alignment wrapText="1"/>
    </xf>
    <xf numFmtId="0" fontId="0" fillId="6" borderId="1" xfId="0" applyFill="1" applyBorder="1" applyAlignment="1">
      <alignment horizontal="center" vertical="center"/>
    </xf>
    <xf numFmtId="165" fontId="0" fillId="6" borderId="1" xfId="1" applyNumberFormat="1" applyFont="1" applyFill="1" applyBorder="1" applyAlignment="1">
      <alignment vertical="center"/>
    </xf>
    <xf numFmtId="0" fontId="2" fillId="6" borderId="1" xfId="0" applyFont="1" applyFill="1" applyBorder="1" applyAlignment="1">
      <alignment horizontal="center" vertical="center" wrapText="1"/>
    </xf>
    <xf numFmtId="167" fontId="2" fillId="7" borderId="1" xfId="0" applyNumberFormat="1" applyFont="1" applyFill="1" applyBorder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wrapText="1"/>
    </xf>
    <xf numFmtId="165" fontId="0" fillId="0" borderId="0" xfId="1" applyNumberFormat="1" applyFont="1" applyBorder="1"/>
    <xf numFmtId="165" fontId="0" fillId="0" borderId="0" xfId="1" applyNumberFormat="1" applyFont="1" applyBorder="1" applyAlignment="1">
      <alignment vertical="center"/>
    </xf>
    <xf numFmtId="0" fontId="0" fillId="0" borderId="1" xfId="0" applyBorder="1" applyAlignment="1">
      <alignment horizontal="center" wrapText="1"/>
    </xf>
    <xf numFmtId="0" fontId="2" fillId="0" borderId="1" xfId="0" applyFont="1" applyBorder="1" applyAlignment="1">
      <alignment wrapText="1"/>
    </xf>
    <xf numFmtId="166" fontId="0" fillId="2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8" borderId="0" xfId="0" applyFill="1"/>
    <xf numFmtId="0" fontId="0" fillId="9" borderId="0" xfId="0" applyFill="1"/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7" fillId="7" borderId="2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7" borderId="4" xfId="2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right" vertical="center"/>
    </xf>
    <xf numFmtId="0" fontId="2" fillId="7" borderId="2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2" fillId="7" borderId="2" xfId="0" applyFont="1" applyFill="1" applyBorder="1" applyAlignment="1">
      <alignment horizontal="right" vertical="center"/>
    </xf>
    <xf numFmtId="0" fontId="2" fillId="7" borderId="3" xfId="0" applyFont="1" applyFill="1" applyBorder="1" applyAlignment="1">
      <alignment horizontal="right" vertical="center"/>
    </xf>
    <xf numFmtId="0" fontId="2" fillId="7" borderId="4" xfId="0" applyFont="1" applyFill="1" applyBorder="1" applyAlignment="1">
      <alignment horizontal="right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7" fillId="6" borderId="1" xfId="2" applyFont="1" applyFill="1" applyBorder="1" applyAlignment="1">
      <alignment horizontal="center" vertical="center" wrapText="1"/>
    </xf>
    <xf numFmtId="0" fontId="7" fillId="6" borderId="2" xfId="2" applyFont="1" applyFill="1" applyBorder="1" applyAlignment="1">
      <alignment horizontal="center" vertical="center" wrapText="1"/>
    </xf>
    <xf numFmtId="0" fontId="7" fillId="6" borderId="3" xfId="2" applyFont="1" applyFill="1" applyBorder="1" applyAlignment="1">
      <alignment horizontal="center" vertical="center" wrapText="1"/>
    </xf>
    <xf numFmtId="0" fontId="7" fillId="6" borderId="4" xfId="2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right"/>
    </xf>
    <xf numFmtId="0" fontId="2" fillId="6" borderId="2" xfId="0" applyFont="1" applyFill="1" applyBorder="1" applyAlignment="1">
      <alignment horizontal="right"/>
    </xf>
    <xf numFmtId="0" fontId="2" fillId="6" borderId="3" xfId="0" applyFont="1" applyFill="1" applyBorder="1" applyAlignment="1">
      <alignment horizontal="right"/>
    </xf>
    <xf numFmtId="0" fontId="2" fillId="6" borderId="4" xfId="0" applyFont="1" applyFill="1" applyBorder="1" applyAlignment="1">
      <alignment horizontal="right"/>
    </xf>
    <xf numFmtId="0" fontId="2" fillId="6" borderId="2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</cellXfs>
  <cellStyles count="5">
    <cellStyle name="Moneda" xfId="1" builtinId="4"/>
    <cellStyle name="Moneda 3" xfId="3" xr:uid="{DF6D3CB1-215E-4DBF-9BCB-640F6D2F7286}"/>
    <cellStyle name="Normal" xfId="0" builtinId="0"/>
    <cellStyle name="Normal_alcatel basica" xfId="4" xr:uid="{768769F1-FBCA-4C1B-ADAC-53BBC2AC6E6F}"/>
    <cellStyle name="Normal_formulario de cantidades" xfId="2" xr:uid="{4E30C221-BBD0-477C-8F2F-4C969FA497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tangarife\Downloads\Cronograma%20de%20Trabajo%20Mantenimiento%20SIES-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 Costos"/>
      <sheetName val="Detalle Componentes"/>
      <sheetName val="1.AA Confort"/>
      <sheetName val="2.AA Precision"/>
      <sheetName val="3.Alarmas"/>
      <sheetName val="4.CCTV Ciudad"/>
      <sheetName val="5. Bodycam"/>
      <sheetName val="6.CCTV CA"/>
      <sheetName val="7.TICs"/>
      <sheetName val="8.Instalaciones Fisicas"/>
      <sheetName val="9.Energia"/>
      <sheetName val="10.Incendios"/>
      <sheetName val="11.Autom, Sonido"/>
      <sheetName val="12.P Telef"/>
      <sheetName val="13.Piso 10, 12 y Sotano"/>
    </sheetNames>
    <sheetDataSet>
      <sheetData sheetId="0">
        <row r="2">
          <cell r="P2">
            <v>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DA721-3F83-46F6-A568-7E1AF380F627}">
  <dimension ref="A2:AP156"/>
  <sheetViews>
    <sheetView tabSelected="1" zoomScaleNormal="100" workbookViewId="0">
      <selection activeCell="H12" sqref="H12"/>
    </sheetView>
  </sheetViews>
  <sheetFormatPr baseColWidth="10" defaultColWidth="11.42578125" defaultRowHeight="15" x14ac:dyDescent="0.25"/>
  <cols>
    <col min="1" max="1" width="5.7109375" customWidth="1"/>
    <col min="2" max="2" width="15.42578125" customWidth="1"/>
    <col min="3" max="3" width="54" customWidth="1"/>
    <col min="4" max="4" width="10.85546875" style="21" customWidth="1"/>
    <col min="5" max="5" width="10.42578125" style="21" customWidth="1"/>
    <col min="6" max="6" width="17.140625" customWidth="1"/>
    <col min="7" max="7" width="16.85546875" customWidth="1"/>
    <col min="8" max="8" width="14.5703125" customWidth="1"/>
    <col min="9" max="9" width="18" customWidth="1"/>
    <col min="10" max="10" width="19.85546875" customWidth="1"/>
    <col min="11" max="11" width="6.85546875" customWidth="1"/>
    <col min="12" max="12" width="52" customWidth="1"/>
  </cols>
  <sheetData>
    <row r="2" spans="1:10" x14ac:dyDescent="0.25">
      <c r="B2" s="74" t="s">
        <v>147</v>
      </c>
      <c r="C2" s="74"/>
      <c r="D2" s="74"/>
      <c r="E2" s="74"/>
      <c r="F2" s="74"/>
      <c r="G2" s="74"/>
    </row>
    <row r="3" spans="1:10" x14ac:dyDescent="0.25">
      <c r="B3" s="67" t="s">
        <v>0</v>
      </c>
      <c r="C3" s="68"/>
      <c r="D3" s="68"/>
      <c r="E3" s="68"/>
      <c r="F3" s="68"/>
      <c r="G3" s="69"/>
      <c r="I3" s="1" t="s">
        <v>146</v>
      </c>
    </row>
    <row r="4" spans="1:10" x14ac:dyDescent="0.25">
      <c r="B4" s="32" t="s">
        <v>1</v>
      </c>
      <c r="C4" s="32" t="s">
        <v>2</v>
      </c>
      <c r="D4" s="32" t="s">
        <v>3</v>
      </c>
      <c r="E4" s="32" t="s">
        <v>4</v>
      </c>
      <c r="F4" s="32" t="s">
        <v>5</v>
      </c>
      <c r="G4" s="32" t="s">
        <v>6</v>
      </c>
      <c r="I4" s="2">
        <f>G27+G59+G79+G80</f>
        <v>0</v>
      </c>
    </row>
    <row r="5" spans="1:10" ht="30" x14ac:dyDescent="0.25">
      <c r="B5" s="3" t="s">
        <v>123</v>
      </c>
      <c r="C5" s="4" t="s">
        <v>7</v>
      </c>
      <c r="D5" s="3" t="s">
        <v>8</v>
      </c>
      <c r="E5" s="49">
        <v>2</v>
      </c>
      <c r="F5" s="5"/>
      <c r="G5" s="5">
        <f t="shared" ref="G5:G23" si="0">F5*E5</f>
        <v>0</v>
      </c>
    </row>
    <row r="6" spans="1:10" ht="29.25" customHeight="1" x14ac:dyDescent="0.25">
      <c r="B6" s="3" t="s">
        <v>124</v>
      </c>
      <c r="C6" s="4" t="s">
        <v>9</v>
      </c>
      <c r="D6" s="3" t="s">
        <v>8</v>
      </c>
      <c r="E6" s="49">
        <v>2</v>
      </c>
      <c r="F6" s="5"/>
      <c r="G6" s="5">
        <f t="shared" si="0"/>
        <v>0</v>
      </c>
    </row>
    <row r="7" spans="1:10" ht="30" x14ac:dyDescent="0.25">
      <c r="B7" s="3" t="s">
        <v>125</v>
      </c>
      <c r="C7" s="4" t="s">
        <v>10</v>
      </c>
      <c r="D7" s="3" t="s">
        <v>8</v>
      </c>
      <c r="E7" s="49">
        <v>2</v>
      </c>
      <c r="F7" s="5"/>
      <c r="G7" s="5">
        <f t="shared" si="0"/>
        <v>0</v>
      </c>
      <c r="J7" s="51" t="s">
        <v>148</v>
      </c>
    </row>
    <row r="8" spans="1:10" ht="30" x14ac:dyDescent="0.25">
      <c r="B8" s="3" t="s">
        <v>126</v>
      </c>
      <c r="C8" s="4" t="s">
        <v>11</v>
      </c>
      <c r="D8" s="3" t="s">
        <v>8</v>
      </c>
      <c r="E8" s="49">
        <v>2</v>
      </c>
      <c r="F8" s="5"/>
      <c r="G8" s="5">
        <f t="shared" si="0"/>
        <v>0</v>
      </c>
      <c r="J8" s="52" t="s">
        <v>93</v>
      </c>
    </row>
    <row r="9" spans="1:10" ht="32.25" customHeight="1" x14ac:dyDescent="0.25">
      <c r="B9" s="3" t="s">
        <v>127</v>
      </c>
      <c r="C9" s="4" t="s">
        <v>12</v>
      </c>
      <c r="D9" s="3" t="s">
        <v>8</v>
      </c>
      <c r="E9" s="49">
        <v>2</v>
      </c>
      <c r="F9" s="5"/>
      <c r="G9" s="5">
        <f t="shared" si="0"/>
        <v>0</v>
      </c>
    </row>
    <row r="10" spans="1:10" ht="30" customHeight="1" x14ac:dyDescent="0.25">
      <c r="B10" s="3" t="s">
        <v>128</v>
      </c>
      <c r="C10" s="4" t="s">
        <v>13</v>
      </c>
      <c r="D10" s="3" t="s">
        <v>8</v>
      </c>
      <c r="E10" s="49">
        <v>2</v>
      </c>
      <c r="F10" s="5"/>
      <c r="G10" s="5">
        <f t="shared" si="0"/>
        <v>0</v>
      </c>
    </row>
    <row r="11" spans="1:10" ht="49.5" customHeight="1" x14ac:dyDescent="0.25">
      <c r="B11" s="3" t="s">
        <v>129</v>
      </c>
      <c r="C11" s="4" t="s">
        <v>14</v>
      </c>
      <c r="D11" s="3" t="s">
        <v>8</v>
      </c>
      <c r="E11" s="49">
        <v>2</v>
      </c>
      <c r="F11" s="5"/>
      <c r="G11" s="5">
        <f t="shared" si="0"/>
        <v>0</v>
      </c>
    </row>
    <row r="12" spans="1:10" ht="66.75" customHeight="1" x14ac:dyDescent="0.25">
      <c r="B12" s="3" t="s">
        <v>130</v>
      </c>
      <c r="C12" s="4" t="s">
        <v>15</v>
      </c>
      <c r="D12" s="3" t="s">
        <v>8</v>
      </c>
      <c r="E12" s="49">
        <v>2</v>
      </c>
      <c r="F12" s="5"/>
      <c r="G12" s="5">
        <f t="shared" si="0"/>
        <v>0</v>
      </c>
    </row>
    <row r="13" spans="1:10" s="6" customFormat="1" ht="30" x14ac:dyDescent="0.25">
      <c r="B13" s="3" t="s">
        <v>131</v>
      </c>
      <c r="C13" s="7" t="s">
        <v>16</v>
      </c>
      <c r="D13" s="3" t="s">
        <v>8</v>
      </c>
      <c r="E13" s="49">
        <v>2</v>
      </c>
      <c r="F13" s="8"/>
      <c r="G13" s="5">
        <f t="shared" si="0"/>
        <v>0</v>
      </c>
    </row>
    <row r="14" spans="1:10" s="6" customFormat="1" ht="45" x14ac:dyDescent="0.25">
      <c r="B14" s="3" t="s">
        <v>132</v>
      </c>
      <c r="C14" s="7" t="s">
        <v>17</v>
      </c>
      <c r="D14" s="3" t="s">
        <v>8</v>
      </c>
      <c r="E14" s="49">
        <v>2</v>
      </c>
      <c r="F14" s="8"/>
      <c r="G14" s="5">
        <f t="shared" si="0"/>
        <v>0</v>
      </c>
    </row>
    <row r="15" spans="1:10" ht="108" customHeight="1" x14ac:dyDescent="0.25">
      <c r="B15" s="3" t="s">
        <v>133</v>
      </c>
      <c r="C15" s="4" t="s">
        <v>18</v>
      </c>
      <c r="D15" s="3" t="s">
        <v>8</v>
      </c>
      <c r="E15" s="49">
        <v>2</v>
      </c>
      <c r="F15" s="5"/>
      <c r="G15" s="5">
        <f t="shared" si="0"/>
        <v>0</v>
      </c>
    </row>
    <row r="16" spans="1:10" ht="31.5" customHeight="1" x14ac:dyDescent="0.25">
      <c r="A16" s="9"/>
      <c r="B16" s="3" t="s">
        <v>134</v>
      </c>
      <c r="C16" s="4" t="s">
        <v>19</v>
      </c>
      <c r="D16" s="3" t="s">
        <v>8</v>
      </c>
      <c r="E16" s="49">
        <v>2</v>
      </c>
      <c r="F16" s="5"/>
      <c r="G16" s="5">
        <f t="shared" si="0"/>
        <v>0</v>
      </c>
    </row>
    <row r="17" spans="1:10" ht="48.75" customHeight="1" x14ac:dyDescent="0.25">
      <c r="A17" s="9"/>
      <c r="B17" s="3" t="s">
        <v>135</v>
      </c>
      <c r="C17" s="4" t="s">
        <v>20</v>
      </c>
      <c r="D17" s="3" t="s">
        <v>8</v>
      </c>
      <c r="E17" s="49">
        <v>2</v>
      </c>
      <c r="F17" s="5"/>
      <c r="G17" s="5">
        <f t="shared" si="0"/>
        <v>0</v>
      </c>
    </row>
    <row r="18" spans="1:10" ht="91.5" customHeight="1" x14ac:dyDescent="0.25">
      <c r="B18" s="3" t="s">
        <v>136</v>
      </c>
      <c r="C18" s="4" t="s">
        <v>21</v>
      </c>
      <c r="D18" s="3" t="s">
        <v>8</v>
      </c>
      <c r="E18" s="49">
        <v>2</v>
      </c>
      <c r="F18" s="5"/>
      <c r="G18" s="5">
        <f t="shared" si="0"/>
        <v>0</v>
      </c>
      <c r="J18" s="10"/>
    </row>
    <row r="19" spans="1:10" ht="31.5" customHeight="1" x14ac:dyDescent="0.25">
      <c r="B19" s="3" t="s">
        <v>137</v>
      </c>
      <c r="C19" s="4" t="s">
        <v>22</v>
      </c>
      <c r="D19" s="3" t="s">
        <v>8</v>
      </c>
      <c r="E19" s="49">
        <v>2</v>
      </c>
      <c r="F19" s="5"/>
      <c r="G19" s="5">
        <f t="shared" si="0"/>
        <v>0</v>
      </c>
      <c r="J19" s="10"/>
    </row>
    <row r="20" spans="1:10" ht="44.25" customHeight="1" x14ac:dyDescent="0.25">
      <c r="B20" s="3" t="s">
        <v>138</v>
      </c>
      <c r="C20" s="4" t="s">
        <v>23</v>
      </c>
      <c r="D20" s="3" t="s">
        <v>8</v>
      </c>
      <c r="E20" s="49">
        <v>2</v>
      </c>
      <c r="F20" s="5"/>
      <c r="G20" s="5">
        <f t="shared" si="0"/>
        <v>0</v>
      </c>
      <c r="I20" s="10"/>
      <c r="J20" s="10"/>
    </row>
    <row r="21" spans="1:10" ht="32.25" customHeight="1" x14ac:dyDescent="0.25">
      <c r="B21" s="3" t="s">
        <v>139</v>
      </c>
      <c r="C21" s="4" t="s">
        <v>24</v>
      </c>
      <c r="D21" s="3" t="s">
        <v>8</v>
      </c>
      <c r="E21" s="49">
        <v>2</v>
      </c>
      <c r="F21" s="5"/>
      <c r="G21" s="5">
        <f t="shared" si="0"/>
        <v>0</v>
      </c>
      <c r="I21" s="10"/>
      <c r="J21" s="10"/>
    </row>
    <row r="22" spans="1:10" ht="30" x14ac:dyDescent="0.25">
      <c r="B22" s="3" t="s">
        <v>140</v>
      </c>
      <c r="C22" s="4" t="s">
        <v>25</v>
      </c>
      <c r="D22" s="3" t="s">
        <v>8</v>
      </c>
      <c r="E22" s="49">
        <v>2</v>
      </c>
      <c r="F22" s="5"/>
      <c r="G22" s="5">
        <f t="shared" si="0"/>
        <v>0</v>
      </c>
      <c r="I22" s="10"/>
      <c r="J22" s="10"/>
    </row>
    <row r="23" spans="1:10" ht="30" x14ac:dyDescent="0.25">
      <c r="B23" s="3" t="s">
        <v>141</v>
      </c>
      <c r="C23" s="4" t="s">
        <v>26</v>
      </c>
      <c r="D23" s="3" t="s">
        <v>8</v>
      </c>
      <c r="E23" s="49">
        <v>2</v>
      </c>
      <c r="F23" s="5"/>
      <c r="G23" s="5">
        <f t="shared" si="0"/>
        <v>0</v>
      </c>
      <c r="I23" s="10"/>
      <c r="J23" s="10"/>
    </row>
    <row r="24" spans="1:10" x14ac:dyDescent="0.25">
      <c r="B24" s="75" t="s">
        <v>27</v>
      </c>
      <c r="C24" s="75"/>
      <c r="D24" s="75"/>
      <c r="E24" s="75"/>
      <c r="F24" s="75"/>
      <c r="G24" s="33">
        <f>SUM(G5:G23)</f>
        <v>0</v>
      </c>
    </row>
    <row r="25" spans="1:10" x14ac:dyDescent="0.25">
      <c r="B25" s="76" t="s">
        <v>28</v>
      </c>
      <c r="C25" s="77"/>
      <c r="D25" s="77"/>
      <c r="E25" s="78"/>
      <c r="F25" s="34">
        <v>0.12</v>
      </c>
      <c r="G25" s="33">
        <f>G24*F25</f>
        <v>0</v>
      </c>
    </row>
    <row r="26" spans="1:10" x14ac:dyDescent="0.25">
      <c r="B26" s="76" t="s">
        <v>29</v>
      </c>
      <c r="C26" s="77"/>
      <c r="D26" s="77"/>
      <c r="E26" s="78" t="s">
        <v>29</v>
      </c>
      <c r="F26" s="34">
        <v>0.08</v>
      </c>
      <c r="G26" s="33">
        <f>G24*F26</f>
        <v>0</v>
      </c>
    </row>
    <row r="27" spans="1:10" x14ac:dyDescent="0.25">
      <c r="B27" s="75" t="s">
        <v>30</v>
      </c>
      <c r="C27" s="75"/>
      <c r="D27" s="75"/>
      <c r="E27" s="75"/>
      <c r="F27" s="75"/>
      <c r="G27" s="33">
        <f>SUM(G24:G26)</f>
        <v>0</v>
      </c>
    </row>
    <row r="28" spans="1:10" x14ac:dyDescent="0.25">
      <c r="D28"/>
      <c r="E28"/>
    </row>
    <row r="29" spans="1:10" x14ac:dyDescent="0.25">
      <c r="B29" s="74" t="s">
        <v>31</v>
      </c>
      <c r="C29" s="74"/>
      <c r="D29" s="74"/>
      <c r="E29" s="74"/>
      <c r="F29" s="74"/>
      <c r="G29" s="74"/>
    </row>
    <row r="30" spans="1:10" x14ac:dyDescent="0.25">
      <c r="B30" s="35" t="s">
        <v>1</v>
      </c>
      <c r="C30" s="35" t="s">
        <v>2</v>
      </c>
      <c r="D30" s="35" t="s">
        <v>3</v>
      </c>
      <c r="E30" s="35" t="s">
        <v>4</v>
      </c>
      <c r="F30" s="35" t="s">
        <v>5</v>
      </c>
      <c r="G30" s="35" t="s">
        <v>6</v>
      </c>
    </row>
    <row r="31" spans="1:10" ht="30" x14ac:dyDescent="0.25">
      <c r="B31" s="3" t="s">
        <v>152</v>
      </c>
      <c r="C31" s="4" t="s">
        <v>32</v>
      </c>
      <c r="D31" s="3" t="s">
        <v>33</v>
      </c>
      <c r="E31" s="3">
        <v>1070</v>
      </c>
      <c r="F31" s="5"/>
      <c r="G31" s="5">
        <f t="shared" ref="G31:G49" si="1">F31*E31</f>
        <v>0</v>
      </c>
      <c r="I31" s="10"/>
      <c r="J31" s="10"/>
    </row>
    <row r="32" spans="1:10" ht="30" x14ac:dyDescent="0.25">
      <c r="B32" s="3" t="s">
        <v>151</v>
      </c>
      <c r="C32" s="4" t="s">
        <v>34</v>
      </c>
      <c r="D32" s="3" t="s">
        <v>33</v>
      </c>
      <c r="E32" s="3">
        <v>28</v>
      </c>
      <c r="F32" s="5"/>
      <c r="G32" s="5">
        <f t="shared" si="1"/>
        <v>0</v>
      </c>
      <c r="I32" s="10"/>
    </row>
    <row r="33" spans="2:10" ht="30" x14ac:dyDescent="0.25">
      <c r="B33" s="3" t="s">
        <v>150</v>
      </c>
      <c r="C33" s="4" t="s">
        <v>35</v>
      </c>
      <c r="D33" s="3" t="s">
        <v>33</v>
      </c>
      <c r="E33" s="3">
        <v>97</v>
      </c>
      <c r="F33" s="5"/>
      <c r="G33" s="5">
        <f t="shared" si="1"/>
        <v>0</v>
      </c>
      <c r="I33" s="10"/>
    </row>
    <row r="34" spans="2:10" ht="30" x14ac:dyDescent="0.25">
      <c r="B34" s="3" t="s">
        <v>153</v>
      </c>
      <c r="C34" s="4" t="s">
        <v>36</v>
      </c>
      <c r="D34" s="3" t="s">
        <v>33</v>
      </c>
      <c r="E34" s="3">
        <v>134</v>
      </c>
      <c r="F34" s="5"/>
      <c r="G34" s="5">
        <f t="shared" si="1"/>
        <v>0</v>
      </c>
      <c r="I34" s="10"/>
    </row>
    <row r="35" spans="2:10" ht="30" x14ac:dyDescent="0.25">
      <c r="B35" s="3" t="s">
        <v>154</v>
      </c>
      <c r="C35" s="4" t="s">
        <v>37</v>
      </c>
      <c r="D35" s="3" t="s">
        <v>33</v>
      </c>
      <c r="E35" s="3">
        <v>15</v>
      </c>
      <c r="F35" s="5"/>
      <c r="G35" s="5">
        <f t="shared" si="1"/>
        <v>0</v>
      </c>
      <c r="I35" s="10"/>
    </row>
    <row r="36" spans="2:10" ht="64.5" customHeight="1" x14ac:dyDescent="0.25">
      <c r="B36" s="3" t="s">
        <v>155</v>
      </c>
      <c r="C36" s="4" t="s">
        <v>38</v>
      </c>
      <c r="D36" s="3" t="s">
        <v>33</v>
      </c>
      <c r="E36" s="3">
        <v>46</v>
      </c>
      <c r="F36" s="5"/>
      <c r="G36" s="5">
        <f t="shared" si="1"/>
        <v>0</v>
      </c>
      <c r="I36" s="10"/>
    </row>
    <row r="37" spans="2:10" ht="30" x14ac:dyDescent="0.25">
      <c r="B37" s="3" t="s">
        <v>156</v>
      </c>
      <c r="C37" s="4" t="s">
        <v>39</v>
      </c>
      <c r="D37" s="3" t="s">
        <v>33</v>
      </c>
      <c r="E37" s="3">
        <v>130</v>
      </c>
      <c r="F37" s="5"/>
      <c r="G37" s="5">
        <f t="shared" si="1"/>
        <v>0</v>
      </c>
      <c r="I37" s="10"/>
    </row>
    <row r="38" spans="2:10" ht="45" x14ac:dyDescent="0.25">
      <c r="B38" s="3" t="s">
        <v>157</v>
      </c>
      <c r="C38" s="4" t="s">
        <v>40</v>
      </c>
      <c r="D38" s="3" t="s">
        <v>33</v>
      </c>
      <c r="E38" s="3">
        <v>450</v>
      </c>
      <c r="F38" s="5"/>
      <c r="G38" s="5">
        <f t="shared" si="1"/>
        <v>0</v>
      </c>
      <c r="I38" s="10"/>
    </row>
    <row r="39" spans="2:10" s="6" customFormat="1" ht="45" x14ac:dyDescent="0.25">
      <c r="B39" s="3" t="s">
        <v>158</v>
      </c>
      <c r="C39" s="7" t="s">
        <v>41</v>
      </c>
      <c r="D39" s="3" t="s">
        <v>33</v>
      </c>
      <c r="E39" s="11">
        <f>'[1]Resumen Costos'!P2</f>
        <v>1</v>
      </c>
      <c r="F39" s="8"/>
      <c r="G39" s="5">
        <f t="shared" si="1"/>
        <v>0</v>
      </c>
    </row>
    <row r="40" spans="2:10" s="6" customFormat="1" ht="30" x14ac:dyDescent="0.25">
      <c r="B40" s="3" t="s">
        <v>159</v>
      </c>
      <c r="C40" s="7" t="s">
        <v>42</v>
      </c>
      <c r="D40" s="3" t="s">
        <v>33</v>
      </c>
      <c r="E40" s="11">
        <f>'[1]Resumen Costos'!P2</f>
        <v>1</v>
      </c>
      <c r="F40" s="8"/>
      <c r="G40" s="5">
        <f t="shared" si="1"/>
        <v>0</v>
      </c>
    </row>
    <row r="41" spans="2:10" ht="20.25" customHeight="1" x14ac:dyDescent="0.25">
      <c r="B41" s="3" t="s">
        <v>160</v>
      </c>
      <c r="C41" s="7" t="s">
        <v>43</v>
      </c>
      <c r="D41" s="3" t="s">
        <v>33</v>
      </c>
      <c r="E41" s="11">
        <f>'[1]Resumen Costos'!P2</f>
        <v>1</v>
      </c>
      <c r="F41" s="8"/>
      <c r="G41" s="5">
        <f t="shared" si="1"/>
        <v>0</v>
      </c>
      <c r="I41" s="10"/>
      <c r="J41" s="10"/>
    </row>
    <row r="42" spans="2:10" ht="120" x14ac:dyDescent="0.25">
      <c r="B42" s="3" t="s">
        <v>161</v>
      </c>
      <c r="C42" s="12" t="s">
        <v>44</v>
      </c>
      <c r="D42" s="3" t="s">
        <v>33</v>
      </c>
      <c r="E42" s="3">
        <f>'[1]Resumen Costos'!P2</f>
        <v>1</v>
      </c>
      <c r="F42" s="5"/>
      <c r="G42" s="5">
        <f t="shared" si="1"/>
        <v>0</v>
      </c>
      <c r="I42" s="13"/>
    </row>
    <row r="43" spans="2:10" ht="21" customHeight="1" x14ac:dyDescent="0.25">
      <c r="B43" s="3" t="s">
        <v>162</v>
      </c>
      <c r="C43" s="12" t="s">
        <v>45</v>
      </c>
      <c r="D43" s="3" t="s">
        <v>33</v>
      </c>
      <c r="E43" s="3">
        <f>'[1]Resumen Costos'!P2</f>
        <v>1</v>
      </c>
      <c r="F43" s="5"/>
      <c r="G43" s="5">
        <f t="shared" si="1"/>
        <v>0</v>
      </c>
    </row>
    <row r="44" spans="2:10" ht="45" x14ac:dyDescent="0.25">
      <c r="B44" s="3" t="s">
        <v>163</v>
      </c>
      <c r="C44" s="12" t="s">
        <v>46</v>
      </c>
      <c r="D44" s="3" t="s">
        <v>33</v>
      </c>
      <c r="E44" s="3">
        <f>'[1]Resumen Costos'!P2</f>
        <v>1</v>
      </c>
      <c r="F44" s="5"/>
      <c r="G44" s="5">
        <f t="shared" si="1"/>
        <v>0</v>
      </c>
    </row>
    <row r="45" spans="2:10" ht="45" x14ac:dyDescent="0.25">
      <c r="B45" s="3" t="s">
        <v>164</v>
      </c>
      <c r="C45" s="14" t="s">
        <v>47</v>
      </c>
      <c r="D45" s="3" t="s">
        <v>33</v>
      </c>
      <c r="E45" s="3">
        <v>316</v>
      </c>
      <c r="F45" s="5"/>
      <c r="G45" s="5">
        <f t="shared" si="1"/>
        <v>0</v>
      </c>
      <c r="I45" s="10"/>
      <c r="J45" s="10"/>
    </row>
    <row r="46" spans="2:10" ht="45" x14ac:dyDescent="0.25">
      <c r="B46" s="3" t="s">
        <v>165</v>
      </c>
      <c r="C46" s="14" t="s">
        <v>48</v>
      </c>
      <c r="D46" s="3" t="s">
        <v>33</v>
      </c>
      <c r="E46" s="3">
        <v>81</v>
      </c>
      <c r="F46" s="5"/>
      <c r="G46" s="5">
        <f t="shared" si="1"/>
        <v>0</v>
      </c>
      <c r="I46" s="10"/>
      <c r="J46" s="10"/>
    </row>
    <row r="47" spans="2:10" ht="32.25" customHeight="1" x14ac:dyDescent="0.25">
      <c r="B47" s="3" t="s">
        <v>166</v>
      </c>
      <c r="C47" s="14" t="s">
        <v>49</v>
      </c>
      <c r="D47" s="15" t="s">
        <v>33</v>
      </c>
      <c r="E47" s="15">
        <v>212</v>
      </c>
      <c r="F47" s="5"/>
      <c r="G47" s="5">
        <f t="shared" si="1"/>
        <v>0</v>
      </c>
      <c r="I47" s="10"/>
      <c r="J47" s="10"/>
    </row>
    <row r="48" spans="2:10" ht="30" x14ac:dyDescent="0.25">
      <c r="B48" s="3" t="s">
        <v>167</v>
      </c>
      <c r="C48" s="14" t="s">
        <v>50</v>
      </c>
      <c r="D48" s="3" t="s">
        <v>33</v>
      </c>
      <c r="E48" s="3">
        <v>17</v>
      </c>
      <c r="F48" s="5"/>
      <c r="G48" s="5">
        <f t="shared" si="1"/>
        <v>0</v>
      </c>
      <c r="I48" s="10"/>
      <c r="J48" s="10"/>
    </row>
    <row r="49" spans="1:26" ht="30" x14ac:dyDescent="0.25">
      <c r="B49" s="3" t="s">
        <v>168</v>
      </c>
      <c r="C49" s="14" t="s">
        <v>51</v>
      </c>
      <c r="D49" s="3" t="s">
        <v>33</v>
      </c>
      <c r="E49" s="3">
        <v>17</v>
      </c>
      <c r="F49" s="5"/>
      <c r="G49" s="5">
        <f t="shared" si="1"/>
        <v>0</v>
      </c>
      <c r="J49" s="10"/>
    </row>
    <row r="50" spans="1:26" x14ac:dyDescent="0.25">
      <c r="B50" s="37"/>
      <c r="C50" s="38" t="s">
        <v>52</v>
      </c>
      <c r="D50" s="39"/>
      <c r="E50" s="39"/>
      <c r="F50" s="40"/>
      <c r="G50" s="40"/>
    </row>
    <row r="51" spans="1:26" x14ac:dyDescent="0.25">
      <c r="B51" s="3" t="s">
        <v>169</v>
      </c>
      <c r="C51" s="14" t="s">
        <v>53</v>
      </c>
      <c r="D51" s="3" t="s">
        <v>54</v>
      </c>
      <c r="E51" s="3">
        <v>100</v>
      </c>
      <c r="F51" s="5"/>
      <c r="G51" s="5">
        <f>F51*E51</f>
        <v>0</v>
      </c>
    </row>
    <row r="52" spans="1:26" x14ac:dyDescent="0.25">
      <c r="B52" s="3" t="s">
        <v>170</v>
      </c>
      <c r="C52" s="14" t="s">
        <v>55</v>
      </c>
      <c r="D52" s="3" t="s">
        <v>56</v>
      </c>
      <c r="E52" s="3">
        <v>10</v>
      </c>
      <c r="F52" s="5"/>
      <c r="G52" s="5">
        <f>F52*E52</f>
        <v>0</v>
      </c>
    </row>
    <row r="53" spans="1:26" x14ac:dyDescent="0.25">
      <c r="B53" s="3" t="s">
        <v>171</v>
      </c>
      <c r="C53" s="14" t="s">
        <v>57</v>
      </c>
      <c r="D53" s="3" t="s">
        <v>72</v>
      </c>
      <c r="E53" s="3">
        <v>5</v>
      </c>
      <c r="F53" s="5"/>
      <c r="G53" s="5">
        <f>F53*E53</f>
        <v>0</v>
      </c>
    </row>
    <row r="54" spans="1:26" ht="26.25" customHeight="1" x14ac:dyDescent="0.25">
      <c r="B54" s="3" t="s">
        <v>172</v>
      </c>
      <c r="C54" s="14" t="s">
        <v>142</v>
      </c>
      <c r="D54" s="18" t="s">
        <v>58</v>
      </c>
      <c r="E54" s="50">
        <v>1</v>
      </c>
      <c r="F54" s="18"/>
      <c r="G54" s="5">
        <f>F54*E54</f>
        <v>0</v>
      </c>
    </row>
    <row r="55" spans="1:26" ht="26.25" customHeight="1" x14ac:dyDescent="0.25">
      <c r="B55" s="3" t="s">
        <v>173</v>
      </c>
      <c r="C55" s="14" t="s">
        <v>59</v>
      </c>
      <c r="D55" s="3" t="s">
        <v>58</v>
      </c>
      <c r="E55" s="3">
        <v>1</v>
      </c>
      <c r="F55" s="5"/>
      <c r="G55" s="5">
        <f>F55*E55</f>
        <v>0</v>
      </c>
    </row>
    <row r="56" spans="1:26" x14ac:dyDescent="0.25">
      <c r="B56" s="75" t="s">
        <v>60</v>
      </c>
      <c r="C56" s="75"/>
      <c r="D56" s="75"/>
      <c r="E56" s="75"/>
      <c r="F56" s="75"/>
      <c r="G56" s="33">
        <f>SUM(G31:G55)</f>
        <v>0</v>
      </c>
    </row>
    <row r="57" spans="1:26" x14ac:dyDescent="0.25">
      <c r="B57" s="76" t="s">
        <v>28</v>
      </c>
      <c r="C57" s="77"/>
      <c r="D57" s="77"/>
      <c r="E57" s="78"/>
      <c r="F57" s="34">
        <v>0.12</v>
      </c>
      <c r="G57" s="33">
        <f>F57*G56</f>
        <v>0</v>
      </c>
    </row>
    <row r="58" spans="1:26" x14ac:dyDescent="0.25">
      <c r="B58" s="76" t="s">
        <v>29</v>
      </c>
      <c r="C58" s="77"/>
      <c r="D58" s="77"/>
      <c r="E58" s="78" t="s">
        <v>29</v>
      </c>
      <c r="F58" s="34">
        <v>0.08</v>
      </c>
      <c r="G58" s="33">
        <f>F58*G56</f>
        <v>0</v>
      </c>
    </row>
    <row r="59" spans="1:26" x14ac:dyDescent="0.25">
      <c r="B59" s="75" t="s">
        <v>61</v>
      </c>
      <c r="C59" s="75"/>
      <c r="D59" s="75"/>
      <c r="E59" s="75"/>
      <c r="F59" s="75"/>
      <c r="G59" s="33">
        <f>SUM(G56:G58)</f>
        <v>0</v>
      </c>
    </row>
    <row r="60" spans="1:26" ht="31.5" customHeight="1" x14ac:dyDescent="0.25"/>
    <row r="61" spans="1:26" s="17" customFormat="1" ht="17.25" customHeight="1" x14ac:dyDescent="0.25">
      <c r="A61" s="16"/>
      <c r="B61" s="70" t="s">
        <v>62</v>
      </c>
      <c r="C61" s="70"/>
      <c r="D61" s="70"/>
      <c r="E61" s="70"/>
      <c r="F61" s="70"/>
      <c r="G61" s="70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</row>
    <row r="62" spans="1:26" s="17" customFormat="1" x14ac:dyDescent="0.25">
      <c r="A62" s="16"/>
      <c r="B62" s="29" t="s">
        <v>1</v>
      </c>
      <c r="C62" s="29" t="s">
        <v>2</v>
      </c>
      <c r="D62" s="30" t="s">
        <v>3</v>
      </c>
      <c r="E62" s="30" t="s">
        <v>63</v>
      </c>
      <c r="F62" s="31" t="s">
        <v>5</v>
      </c>
      <c r="G62" s="31" t="s">
        <v>6</v>
      </c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  <row r="63" spans="1:26" s="17" customFormat="1" x14ac:dyDescent="0.25">
      <c r="A63" s="16"/>
      <c r="B63" s="3" t="s">
        <v>174</v>
      </c>
      <c r="C63" s="12" t="s">
        <v>64</v>
      </c>
      <c r="D63" s="3" t="s">
        <v>65</v>
      </c>
      <c r="E63" s="3">
        <v>1</v>
      </c>
      <c r="F63" s="5"/>
      <c r="G63" s="18">
        <f t="shared" ref="G63:G74" si="2">F63*E63</f>
        <v>0</v>
      </c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</row>
    <row r="64" spans="1:26" s="17" customFormat="1" ht="14.25" customHeight="1" x14ac:dyDescent="0.25">
      <c r="A64" s="16"/>
      <c r="B64" s="3" t="s">
        <v>175</v>
      </c>
      <c r="C64" s="12" t="s">
        <v>66</v>
      </c>
      <c r="D64" s="3" t="s">
        <v>65</v>
      </c>
      <c r="E64" s="3">
        <v>1</v>
      </c>
      <c r="F64" s="5"/>
      <c r="G64" s="18">
        <f t="shared" si="2"/>
        <v>0</v>
      </c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</row>
    <row r="65" spans="1:26" s="17" customFormat="1" ht="14.25" customHeight="1" x14ac:dyDescent="0.25">
      <c r="A65" s="16"/>
      <c r="B65" s="3" t="s">
        <v>176</v>
      </c>
      <c r="C65" s="12" t="s">
        <v>67</v>
      </c>
      <c r="D65" s="3" t="s">
        <v>65</v>
      </c>
      <c r="E65" s="3">
        <v>1</v>
      </c>
      <c r="F65" s="5"/>
      <c r="G65" s="18">
        <f t="shared" si="2"/>
        <v>0</v>
      </c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</row>
    <row r="66" spans="1:26" s="17" customFormat="1" x14ac:dyDescent="0.25">
      <c r="A66" s="16"/>
      <c r="B66" s="3" t="s">
        <v>177</v>
      </c>
      <c r="C66" s="12" t="s">
        <v>68</v>
      </c>
      <c r="D66" s="3" t="s">
        <v>65</v>
      </c>
      <c r="E66" s="3">
        <v>1</v>
      </c>
      <c r="F66" s="5"/>
      <c r="G66" s="18">
        <f t="shared" si="2"/>
        <v>0</v>
      </c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</row>
    <row r="67" spans="1:26" s="17" customFormat="1" x14ac:dyDescent="0.25">
      <c r="A67" s="16"/>
      <c r="B67" s="3" t="s">
        <v>178</v>
      </c>
      <c r="C67" s="12" t="s">
        <v>69</v>
      </c>
      <c r="D67" s="3" t="s">
        <v>65</v>
      </c>
      <c r="E67" s="3">
        <v>1</v>
      </c>
      <c r="F67" s="5"/>
      <c r="G67" s="18">
        <f t="shared" si="2"/>
        <v>0</v>
      </c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</row>
    <row r="68" spans="1:26" s="17" customFormat="1" x14ac:dyDescent="0.25">
      <c r="A68" s="16"/>
      <c r="B68" s="3" t="s">
        <v>179</v>
      </c>
      <c r="C68" s="12" t="s">
        <v>70</v>
      </c>
      <c r="D68" s="3" t="s">
        <v>65</v>
      </c>
      <c r="E68" s="3">
        <v>1</v>
      </c>
      <c r="F68" s="5"/>
      <c r="G68" s="18">
        <f t="shared" si="2"/>
        <v>0</v>
      </c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</row>
    <row r="69" spans="1:26" s="17" customFormat="1" x14ac:dyDescent="0.25">
      <c r="A69" s="16"/>
      <c r="B69" s="3" t="s">
        <v>180</v>
      </c>
      <c r="C69" s="12" t="s">
        <v>71</v>
      </c>
      <c r="D69" s="3" t="s">
        <v>72</v>
      </c>
      <c r="E69" s="3">
        <v>1</v>
      </c>
      <c r="F69" s="5"/>
      <c r="G69" s="18">
        <f t="shared" si="2"/>
        <v>0</v>
      </c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</row>
    <row r="70" spans="1:26" s="17" customFormat="1" x14ac:dyDescent="0.25">
      <c r="A70" s="16"/>
      <c r="B70" s="3" t="s">
        <v>181</v>
      </c>
      <c r="C70" s="12" t="s">
        <v>73</v>
      </c>
      <c r="D70" s="3" t="s">
        <v>72</v>
      </c>
      <c r="E70" s="3">
        <v>1</v>
      </c>
      <c r="F70" s="5"/>
      <c r="G70" s="18">
        <f t="shared" si="2"/>
        <v>0</v>
      </c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</row>
    <row r="71" spans="1:26" s="17" customFormat="1" x14ac:dyDescent="0.25">
      <c r="A71" s="16"/>
      <c r="B71" s="3" t="s">
        <v>182</v>
      </c>
      <c r="C71" s="12" t="s">
        <v>74</v>
      </c>
      <c r="D71" s="3" t="s">
        <v>72</v>
      </c>
      <c r="E71" s="3">
        <v>1</v>
      </c>
      <c r="F71" s="5"/>
      <c r="G71" s="18">
        <f t="shared" si="2"/>
        <v>0</v>
      </c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</row>
    <row r="72" spans="1:26" s="17" customFormat="1" x14ac:dyDescent="0.25">
      <c r="A72" s="16"/>
      <c r="B72" s="3" t="s">
        <v>183</v>
      </c>
      <c r="C72" s="12" t="s">
        <v>75</v>
      </c>
      <c r="D72" s="3" t="s">
        <v>72</v>
      </c>
      <c r="E72" s="3">
        <v>1</v>
      </c>
      <c r="F72" s="5"/>
      <c r="G72" s="18">
        <f t="shared" si="2"/>
        <v>0</v>
      </c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</row>
    <row r="73" spans="1:26" s="17" customFormat="1" x14ac:dyDescent="0.25">
      <c r="A73" s="16"/>
      <c r="B73" s="3" t="s">
        <v>184</v>
      </c>
      <c r="C73" s="12" t="s">
        <v>76</v>
      </c>
      <c r="D73" s="3" t="s">
        <v>72</v>
      </c>
      <c r="E73" s="3">
        <v>1</v>
      </c>
      <c r="F73" s="5"/>
      <c r="G73" s="18">
        <f t="shared" si="2"/>
        <v>0</v>
      </c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</row>
    <row r="74" spans="1:26" s="17" customFormat="1" ht="16.5" customHeight="1" x14ac:dyDescent="0.25">
      <c r="A74" s="16"/>
      <c r="B74" s="3" t="s">
        <v>185</v>
      </c>
      <c r="C74" s="12" t="s">
        <v>77</v>
      </c>
      <c r="D74" s="3" t="s">
        <v>78</v>
      </c>
      <c r="E74" s="3">
        <v>1</v>
      </c>
      <c r="F74" s="5"/>
      <c r="G74" s="18">
        <f t="shared" si="2"/>
        <v>0</v>
      </c>
      <c r="H74"/>
      <c r="I74" s="10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</row>
    <row r="77" spans="1:26" x14ac:dyDescent="0.25">
      <c r="B77" s="79" t="s">
        <v>143</v>
      </c>
      <c r="C77" s="80"/>
      <c r="D77" s="80"/>
      <c r="E77" s="80"/>
      <c r="F77" s="80"/>
      <c r="G77" s="81"/>
    </row>
    <row r="78" spans="1:26" ht="30" x14ac:dyDescent="0.25">
      <c r="B78" s="41" t="s">
        <v>1</v>
      </c>
      <c r="C78" s="41" t="s">
        <v>2</v>
      </c>
      <c r="D78" s="41" t="s">
        <v>3</v>
      </c>
      <c r="E78" s="41" t="s">
        <v>4</v>
      </c>
      <c r="F78" s="41" t="s">
        <v>145</v>
      </c>
      <c r="G78" s="41" t="s">
        <v>79</v>
      </c>
    </row>
    <row r="79" spans="1:26" ht="30" x14ac:dyDescent="0.25">
      <c r="B79" s="3" t="s">
        <v>186</v>
      </c>
      <c r="C79" s="47" t="s">
        <v>144</v>
      </c>
      <c r="D79" s="3" t="s">
        <v>72</v>
      </c>
      <c r="E79" s="3">
        <v>10</v>
      </c>
      <c r="F79" s="5">
        <f>G107</f>
        <v>0</v>
      </c>
      <c r="G79" s="5">
        <f>F79*E79</f>
        <v>0</v>
      </c>
      <c r="I79" s="10"/>
    </row>
    <row r="80" spans="1:26" ht="17.25" customHeight="1" x14ac:dyDescent="0.25">
      <c r="B80" s="3" t="s">
        <v>187</v>
      </c>
      <c r="C80" s="48" t="s">
        <v>80</v>
      </c>
      <c r="D80" s="3" t="s">
        <v>72</v>
      </c>
      <c r="E80" s="3">
        <v>2</v>
      </c>
      <c r="F80" s="19">
        <f>G146</f>
        <v>0</v>
      </c>
      <c r="G80" s="5">
        <f>F80*E80</f>
        <v>0</v>
      </c>
    </row>
    <row r="81" spans="1:42" ht="17.25" customHeight="1" x14ac:dyDescent="0.25">
      <c r="B81" s="43"/>
      <c r="C81" s="44"/>
      <c r="D81" s="43"/>
      <c r="E81" s="43"/>
      <c r="F81" s="45"/>
      <c r="G81" s="46"/>
    </row>
    <row r="82" spans="1:42" x14ac:dyDescent="0.25">
      <c r="D82"/>
      <c r="E82"/>
    </row>
    <row r="83" spans="1:42" s="17" customFormat="1" ht="12.75" customHeight="1" x14ac:dyDescent="0.25">
      <c r="A83" s="16"/>
      <c r="B83" s="71" t="s">
        <v>81</v>
      </c>
      <c r="C83" s="72"/>
      <c r="D83" s="72"/>
      <c r="E83" s="72"/>
      <c r="F83" s="72"/>
      <c r="G83" s="7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</row>
    <row r="84" spans="1:42" s="17" customFormat="1" x14ac:dyDescent="0.25">
      <c r="A84" s="16"/>
      <c r="B84" s="67" t="s">
        <v>82</v>
      </c>
      <c r="C84" s="68"/>
      <c r="D84" s="68"/>
      <c r="E84" s="68"/>
      <c r="F84" s="68"/>
      <c r="G84" s="69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</row>
    <row r="85" spans="1:42" s="17" customFormat="1" x14ac:dyDescent="0.25">
      <c r="A85" s="16"/>
      <c r="B85" s="29" t="s">
        <v>1</v>
      </c>
      <c r="C85" s="29" t="s">
        <v>2</v>
      </c>
      <c r="D85" s="30" t="s">
        <v>3</v>
      </c>
      <c r="E85" s="30" t="s">
        <v>63</v>
      </c>
      <c r="F85" s="31" t="s">
        <v>5</v>
      </c>
      <c r="G85" s="31" t="s">
        <v>6</v>
      </c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</row>
    <row r="86" spans="1:42" s="17" customFormat="1" x14ac:dyDescent="0.25">
      <c r="A86" s="16"/>
      <c r="B86" s="3" t="s">
        <v>188</v>
      </c>
      <c r="C86" s="12" t="s">
        <v>83</v>
      </c>
      <c r="D86" s="3" t="s">
        <v>72</v>
      </c>
      <c r="E86" s="3">
        <v>1</v>
      </c>
      <c r="F86" s="5"/>
      <c r="G86" s="18">
        <f t="shared" ref="G86:G93" si="3">F86*E86</f>
        <v>0</v>
      </c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</row>
    <row r="87" spans="1:42" s="17" customFormat="1" ht="30" x14ac:dyDescent="0.25">
      <c r="A87" s="16"/>
      <c r="B87" s="3" t="s">
        <v>189</v>
      </c>
      <c r="C87" s="12" t="s">
        <v>84</v>
      </c>
      <c r="D87" s="3" t="s">
        <v>72</v>
      </c>
      <c r="E87" s="3">
        <v>1</v>
      </c>
      <c r="F87" s="5"/>
      <c r="G87" s="18">
        <f t="shared" si="3"/>
        <v>0</v>
      </c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</row>
    <row r="88" spans="1:42" s="17" customFormat="1" ht="30" x14ac:dyDescent="0.25">
      <c r="A88" s="16"/>
      <c r="B88" s="3" t="s">
        <v>190</v>
      </c>
      <c r="C88" s="12" t="s">
        <v>85</v>
      </c>
      <c r="D88" s="3" t="s">
        <v>72</v>
      </c>
      <c r="E88" s="3">
        <v>1</v>
      </c>
      <c r="F88" s="5"/>
      <c r="G88" s="18">
        <f t="shared" si="3"/>
        <v>0</v>
      </c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</row>
    <row r="89" spans="1:42" s="17" customFormat="1" x14ac:dyDescent="0.25">
      <c r="A89" s="16"/>
      <c r="B89" s="3" t="s">
        <v>191</v>
      </c>
      <c r="C89" s="12" t="s">
        <v>86</v>
      </c>
      <c r="D89" s="3" t="s">
        <v>72</v>
      </c>
      <c r="E89" s="3">
        <v>1</v>
      </c>
      <c r="F89" s="5"/>
      <c r="G89" s="18">
        <f t="shared" si="3"/>
        <v>0</v>
      </c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</row>
    <row r="90" spans="1:42" s="17" customFormat="1" x14ac:dyDescent="0.25">
      <c r="A90" s="16"/>
      <c r="B90" s="3" t="s">
        <v>192</v>
      </c>
      <c r="C90" s="12" t="s">
        <v>76</v>
      </c>
      <c r="D90" s="3" t="s">
        <v>72</v>
      </c>
      <c r="E90" s="3">
        <v>1</v>
      </c>
      <c r="F90" s="5"/>
      <c r="G90" s="18">
        <f t="shared" si="3"/>
        <v>0</v>
      </c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</row>
    <row r="91" spans="1:42" s="17" customFormat="1" x14ac:dyDescent="0.25">
      <c r="A91" s="16"/>
      <c r="B91" s="3" t="s">
        <v>193</v>
      </c>
      <c r="C91" s="12" t="s">
        <v>77</v>
      </c>
      <c r="D91" s="3" t="s">
        <v>72</v>
      </c>
      <c r="E91" s="3">
        <v>1</v>
      </c>
      <c r="F91" s="5"/>
      <c r="G91" s="18">
        <f t="shared" si="3"/>
        <v>0</v>
      </c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</row>
    <row r="92" spans="1:42" s="17" customFormat="1" ht="45" x14ac:dyDescent="0.25">
      <c r="A92" s="16"/>
      <c r="B92" s="3" t="s">
        <v>194</v>
      </c>
      <c r="C92" s="12" t="s">
        <v>87</v>
      </c>
      <c r="D92" s="3" t="s">
        <v>65</v>
      </c>
      <c r="E92" s="3">
        <v>10</v>
      </c>
      <c r="F92" s="5"/>
      <c r="G92" s="18">
        <f t="shared" si="3"/>
        <v>0</v>
      </c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</row>
    <row r="93" spans="1:42" s="17" customFormat="1" ht="30" x14ac:dyDescent="0.25">
      <c r="A93" s="16"/>
      <c r="B93" s="3" t="s">
        <v>195</v>
      </c>
      <c r="C93" s="12" t="s">
        <v>88</v>
      </c>
      <c r="D93" s="3" t="s">
        <v>65</v>
      </c>
      <c r="E93" s="3">
        <v>10</v>
      </c>
      <c r="F93" s="5"/>
      <c r="G93" s="18">
        <f t="shared" si="3"/>
        <v>0</v>
      </c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</row>
    <row r="94" spans="1:42" s="17" customFormat="1" x14ac:dyDescent="0.25">
      <c r="A94" s="16"/>
      <c r="B94" s="62" t="s">
        <v>89</v>
      </c>
      <c r="C94" s="62"/>
      <c r="D94" s="62"/>
      <c r="E94" s="62"/>
      <c r="F94" s="62"/>
      <c r="G94" s="36">
        <f>SUM(G86:G93)</f>
        <v>0</v>
      </c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</row>
    <row r="95" spans="1:42" s="17" customFormat="1" x14ac:dyDescent="0.25">
      <c r="A95" s="16"/>
      <c r="B95" s="62" t="s">
        <v>28</v>
      </c>
      <c r="C95" s="62"/>
      <c r="D95" s="62"/>
      <c r="E95" s="62"/>
      <c r="F95" s="28">
        <v>0.12</v>
      </c>
      <c r="G95" s="36">
        <f>G94*F95</f>
        <v>0</v>
      </c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</row>
    <row r="96" spans="1:42" s="17" customFormat="1" x14ac:dyDescent="0.25">
      <c r="A96" s="16"/>
      <c r="B96" s="62" t="s">
        <v>29</v>
      </c>
      <c r="C96" s="62"/>
      <c r="D96" s="62"/>
      <c r="E96" s="62"/>
      <c r="F96" s="28">
        <v>0.08</v>
      </c>
      <c r="G96" s="36">
        <f>G94*F96</f>
        <v>0</v>
      </c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</row>
    <row r="97" spans="1:42" s="17" customFormat="1" x14ac:dyDescent="0.25">
      <c r="A97" s="16"/>
      <c r="B97" s="62" t="s">
        <v>90</v>
      </c>
      <c r="C97" s="62"/>
      <c r="D97" s="62"/>
      <c r="E97" s="62"/>
      <c r="F97" s="62"/>
      <c r="G97" s="36">
        <f>G94+G95+G96</f>
        <v>0</v>
      </c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</row>
    <row r="98" spans="1:42" s="17" customFormat="1" ht="20.25" customHeight="1" x14ac:dyDescent="0.25"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</row>
    <row r="99" spans="1:42" s="17" customFormat="1" x14ac:dyDescent="0.25">
      <c r="A99" s="16"/>
      <c r="B99" s="59" t="s">
        <v>91</v>
      </c>
      <c r="C99" s="60"/>
      <c r="D99" s="60"/>
      <c r="E99" s="60"/>
      <c r="F99" s="60"/>
      <c r="G99" s="61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</row>
    <row r="100" spans="1:42" s="17" customFormat="1" x14ac:dyDescent="0.25">
      <c r="A100" s="16"/>
      <c r="B100" s="24" t="s">
        <v>1</v>
      </c>
      <c r="C100" s="24" t="s">
        <v>2</v>
      </c>
      <c r="D100" s="25" t="s">
        <v>3</v>
      </c>
      <c r="E100" s="25" t="s">
        <v>63</v>
      </c>
      <c r="F100" s="26" t="s">
        <v>5</v>
      </c>
      <c r="G100" s="26" t="s">
        <v>6</v>
      </c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</row>
    <row r="101" spans="1:42" s="17" customFormat="1" x14ac:dyDescent="0.25">
      <c r="A101" s="16"/>
      <c r="B101" s="3" t="s">
        <v>196</v>
      </c>
      <c r="C101" s="12" t="s">
        <v>92</v>
      </c>
      <c r="D101" s="20" t="s">
        <v>72</v>
      </c>
      <c r="E101" s="20">
        <v>1</v>
      </c>
      <c r="F101" s="5"/>
      <c r="G101" s="18">
        <f>F101*E101</f>
        <v>0</v>
      </c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</row>
    <row r="102" spans="1:42" s="17" customFormat="1" x14ac:dyDescent="0.25">
      <c r="A102" s="16"/>
      <c r="B102" s="63"/>
      <c r="C102" s="63"/>
      <c r="D102" s="63"/>
      <c r="E102" s="63"/>
      <c r="F102" s="63"/>
      <c r="G102" s="63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</row>
    <row r="103" spans="1:42" s="17" customFormat="1" x14ac:dyDescent="0.25">
      <c r="A103" s="16"/>
      <c r="B103" s="64" t="s">
        <v>89</v>
      </c>
      <c r="C103" s="65"/>
      <c r="D103" s="65"/>
      <c r="E103" s="65"/>
      <c r="F103" s="66"/>
      <c r="G103" s="42">
        <f>G101</f>
        <v>0</v>
      </c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</row>
    <row r="104" spans="1:42" s="17" customFormat="1" x14ac:dyDescent="0.25">
      <c r="A104" s="16"/>
      <c r="B104" s="64" t="s">
        <v>93</v>
      </c>
      <c r="C104" s="65"/>
      <c r="D104" s="65"/>
      <c r="E104" s="66"/>
      <c r="F104" s="23">
        <v>0.19</v>
      </c>
      <c r="G104" s="42">
        <f>G103*F104</f>
        <v>0</v>
      </c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</row>
    <row r="105" spans="1:42" s="17" customFormat="1" ht="18.75" customHeight="1" x14ac:dyDescent="0.25">
      <c r="A105" s="16"/>
      <c r="B105" s="64" t="s">
        <v>90</v>
      </c>
      <c r="C105" s="65"/>
      <c r="D105" s="65"/>
      <c r="E105" s="65"/>
      <c r="F105" s="66"/>
      <c r="G105" s="42">
        <f>G103+G104</f>
        <v>0</v>
      </c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</row>
    <row r="106" spans="1:42" s="17" customFormat="1" x14ac:dyDescent="0.25"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</row>
    <row r="107" spans="1:42" s="17" customFormat="1" ht="15" customHeight="1" x14ac:dyDescent="0.25">
      <c r="A107" s="16"/>
      <c r="B107" s="67" t="s">
        <v>94</v>
      </c>
      <c r="C107" s="68"/>
      <c r="D107" s="68"/>
      <c r="E107" s="68"/>
      <c r="F107" s="69"/>
      <c r="G107" s="27">
        <f>G97+G105</f>
        <v>0</v>
      </c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</row>
    <row r="108" spans="1:42" s="17" customFormat="1" ht="15" customHeight="1" x14ac:dyDescent="0.2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</row>
    <row r="109" spans="1:42" s="17" customFormat="1" ht="12.75" customHeight="1" x14ac:dyDescent="0.25">
      <c r="A109" s="16"/>
      <c r="B109" s="70" t="s">
        <v>95</v>
      </c>
      <c r="C109" s="70"/>
      <c r="D109" s="70"/>
      <c r="E109" s="70"/>
      <c r="F109" s="70"/>
      <c r="G109" s="70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</row>
    <row r="110" spans="1:42" s="17" customFormat="1" ht="12.75" customHeight="1" x14ac:dyDescent="0.25">
      <c r="A110" s="16"/>
      <c r="B110" s="71" t="s">
        <v>96</v>
      </c>
      <c r="C110" s="72"/>
      <c r="D110" s="72"/>
      <c r="E110" s="72"/>
      <c r="F110" s="72"/>
      <c r="G110" s="73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</row>
    <row r="111" spans="1:42" s="17" customFormat="1" x14ac:dyDescent="0.25">
      <c r="A111" s="16"/>
      <c r="B111" s="29" t="s">
        <v>1</v>
      </c>
      <c r="C111" s="29" t="s">
        <v>2</v>
      </c>
      <c r="D111" s="30" t="s">
        <v>3</v>
      </c>
      <c r="E111" s="30" t="s">
        <v>63</v>
      </c>
      <c r="F111" s="31" t="s">
        <v>5</v>
      </c>
      <c r="G111" s="31" t="s">
        <v>6</v>
      </c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</row>
    <row r="112" spans="1:42" s="17" customFormat="1" ht="45" x14ac:dyDescent="0.25">
      <c r="A112" s="16"/>
      <c r="B112" s="3" t="s">
        <v>197</v>
      </c>
      <c r="C112" s="12" t="s">
        <v>97</v>
      </c>
      <c r="D112" s="3" t="s">
        <v>65</v>
      </c>
      <c r="E112" s="3">
        <v>10</v>
      </c>
      <c r="F112" s="5"/>
      <c r="G112" s="18">
        <f t="shared" ref="G112:G119" si="4">F112*E112</f>
        <v>0</v>
      </c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</row>
    <row r="113" spans="1:42" s="17" customFormat="1" ht="30" x14ac:dyDescent="0.25">
      <c r="A113" s="16"/>
      <c r="B113" s="3" t="s">
        <v>198</v>
      </c>
      <c r="C113" s="12" t="s">
        <v>98</v>
      </c>
      <c r="D113" s="3" t="s">
        <v>65</v>
      </c>
      <c r="E113" s="3">
        <v>10</v>
      </c>
      <c r="F113" s="5"/>
      <c r="G113" s="18">
        <f t="shared" si="4"/>
        <v>0</v>
      </c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</row>
    <row r="114" spans="1:42" s="17" customFormat="1" x14ac:dyDescent="0.25">
      <c r="A114" s="16"/>
      <c r="B114" s="3" t="s">
        <v>199</v>
      </c>
      <c r="C114" s="12" t="s">
        <v>99</v>
      </c>
      <c r="D114" s="3" t="s">
        <v>65</v>
      </c>
      <c r="E114" s="3">
        <v>1</v>
      </c>
      <c r="F114" s="5"/>
      <c r="G114" s="18">
        <f t="shared" si="4"/>
        <v>0</v>
      </c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</row>
    <row r="115" spans="1:42" s="17" customFormat="1" x14ac:dyDescent="0.25">
      <c r="A115" s="16"/>
      <c r="B115" s="3" t="s">
        <v>200</v>
      </c>
      <c r="C115" s="12" t="s">
        <v>100</v>
      </c>
      <c r="D115" s="3" t="s">
        <v>65</v>
      </c>
      <c r="E115" s="3">
        <v>1</v>
      </c>
      <c r="F115" s="5"/>
      <c r="G115" s="18">
        <f t="shared" si="4"/>
        <v>0</v>
      </c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</row>
    <row r="116" spans="1:42" s="17" customFormat="1" x14ac:dyDescent="0.25">
      <c r="A116" s="16"/>
      <c r="B116" s="3" t="s">
        <v>201</v>
      </c>
      <c r="C116" s="12" t="s">
        <v>101</v>
      </c>
      <c r="D116" s="3" t="s">
        <v>72</v>
      </c>
      <c r="E116" s="3">
        <v>1</v>
      </c>
      <c r="F116" s="5"/>
      <c r="G116" s="18">
        <f t="shared" si="4"/>
        <v>0</v>
      </c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</row>
    <row r="117" spans="1:42" s="17" customFormat="1" ht="30" x14ac:dyDescent="0.25">
      <c r="A117" s="16"/>
      <c r="B117" s="3" t="s">
        <v>202</v>
      </c>
      <c r="C117" s="12" t="s">
        <v>102</v>
      </c>
      <c r="D117" s="3" t="s">
        <v>72</v>
      </c>
      <c r="E117" s="3">
        <v>1</v>
      </c>
      <c r="F117" s="5"/>
      <c r="G117" s="18">
        <f t="shared" si="4"/>
        <v>0</v>
      </c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</row>
    <row r="118" spans="1:42" s="17" customFormat="1" ht="30" x14ac:dyDescent="0.25">
      <c r="A118" s="16"/>
      <c r="B118" s="3" t="s">
        <v>203</v>
      </c>
      <c r="C118" s="12" t="s">
        <v>103</v>
      </c>
      <c r="D118" s="3" t="s">
        <v>72</v>
      </c>
      <c r="E118" s="3">
        <v>1</v>
      </c>
      <c r="F118" s="5"/>
      <c r="G118" s="18">
        <f t="shared" si="4"/>
        <v>0</v>
      </c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</row>
    <row r="119" spans="1:42" s="17" customFormat="1" x14ac:dyDescent="0.25">
      <c r="A119" s="16"/>
      <c r="B119" s="3" t="s">
        <v>204</v>
      </c>
      <c r="C119" s="12" t="s">
        <v>104</v>
      </c>
      <c r="D119" s="3" t="s">
        <v>78</v>
      </c>
      <c r="E119" s="3">
        <v>1</v>
      </c>
      <c r="F119" s="5"/>
      <c r="G119" s="18">
        <f t="shared" si="4"/>
        <v>0</v>
      </c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</row>
    <row r="120" spans="1:42" s="17" customFormat="1" x14ac:dyDescent="0.25">
      <c r="A120" s="16"/>
      <c r="B120" s="62" t="s">
        <v>105</v>
      </c>
      <c r="C120" s="62"/>
      <c r="D120" s="62"/>
      <c r="E120" s="62"/>
      <c r="F120" s="62"/>
      <c r="G120" s="27">
        <f>SUM(G112:G119)</f>
        <v>0</v>
      </c>
      <c r="H120"/>
      <c r="I120" t="str">
        <f>LOWER(C120)</f>
        <v/>
      </c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</row>
    <row r="121" spans="1:42" s="17" customFormat="1" ht="15" customHeight="1" x14ac:dyDescent="0.25">
      <c r="A121" s="16"/>
      <c r="B121" s="62" t="s">
        <v>28</v>
      </c>
      <c r="C121" s="62"/>
      <c r="D121" s="62"/>
      <c r="E121" s="62"/>
      <c r="F121" s="28">
        <v>0.12</v>
      </c>
      <c r="G121" s="27">
        <f>G120*F121</f>
        <v>0</v>
      </c>
      <c r="H121"/>
      <c r="I121" t="str">
        <f>LOWER(C121)</f>
        <v/>
      </c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</row>
    <row r="122" spans="1:42" s="17" customFormat="1" x14ac:dyDescent="0.25">
      <c r="A122" s="16"/>
      <c r="B122" s="62" t="s">
        <v>29</v>
      </c>
      <c r="C122" s="62"/>
      <c r="D122" s="62"/>
      <c r="E122" s="62" t="s">
        <v>29</v>
      </c>
      <c r="F122" s="28">
        <v>0.08</v>
      </c>
      <c r="G122" s="27">
        <f>G120*F122</f>
        <v>0</v>
      </c>
      <c r="H122"/>
      <c r="I122" t="str">
        <f>LOWER(C122)</f>
        <v/>
      </c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</row>
    <row r="123" spans="1:42" s="17" customFormat="1" x14ac:dyDescent="0.25">
      <c r="A123" s="16"/>
      <c r="B123" s="62" t="s">
        <v>106</v>
      </c>
      <c r="C123" s="62"/>
      <c r="D123" s="62"/>
      <c r="E123" s="62"/>
      <c r="F123" s="62"/>
      <c r="G123" s="27">
        <f>G120+G121+G122</f>
        <v>0</v>
      </c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</row>
    <row r="124" spans="1:42" s="17" customFormat="1" x14ac:dyDescent="0.25"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</row>
    <row r="125" spans="1:42" s="17" customFormat="1" ht="12.75" customHeight="1" x14ac:dyDescent="0.25">
      <c r="A125" s="16"/>
      <c r="B125" s="55" t="s">
        <v>107</v>
      </c>
      <c r="C125" s="56"/>
      <c r="D125" s="56"/>
      <c r="E125" s="56"/>
      <c r="F125" s="56"/>
      <c r="G125" s="57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</row>
    <row r="126" spans="1:42" s="17" customFormat="1" x14ac:dyDescent="0.25">
      <c r="A126" s="16"/>
      <c r="B126" s="24" t="s">
        <v>1</v>
      </c>
      <c r="C126" s="24" t="s">
        <v>2</v>
      </c>
      <c r="D126" s="25" t="s">
        <v>3</v>
      </c>
      <c r="E126" s="25" t="s">
        <v>63</v>
      </c>
      <c r="F126" s="26" t="s">
        <v>5</v>
      </c>
      <c r="G126" s="26" t="s">
        <v>6</v>
      </c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</row>
    <row r="127" spans="1:42" s="17" customFormat="1" x14ac:dyDescent="0.25">
      <c r="A127" s="16"/>
      <c r="B127" s="3" t="s">
        <v>205</v>
      </c>
      <c r="C127" s="12" t="s">
        <v>108</v>
      </c>
      <c r="D127" s="3" t="s">
        <v>72</v>
      </c>
      <c r="E127" s="3">
        <v>1</v>
      </c>
      <c r="F127" s="5"/>
      <c r="G127" s="18">
        <f t="shared" ref="G127:G141" si="5">F127*E127</f>
        <v>0</v>
      </c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</row>
    <row r="128" spans="1:42" s="17" customFormat="1" x14ac:dyDescent="0.25">
      <c r="A128" s="16"/>
      <c r="B128" s="3" t="s">
        <v>206</v>
      </c>
      <c r="C128" s="12" t="s">
        <v>109</v>
      </c>
      <c r="D128" s="3" t="s">
        <v>72</v>
      </c>
      <c r="E128" s="3">
        <v>1</v>
      </c>
      <c r="F128" s="5"/>
      <c r="G128" s="18">
        <f t="shared" si="5"/>
        <v>0</v>
      </c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</row>
    <row r="129" spans="1:24" s="17" customFormat="1" x14ac:dyDescent="0.25">
      <c r="A129" s="16"/>
      <c r="B129" s="3" t="s">
        <v>207</v>
      </c>
      <c r="C129" s="12" t="s">
        <v>110</v>
      </c>
      <c r="D129" s="3" t="s">
        <v>72</v>
      </c>
      <c r="E129" s="3">
        <v>1</v>
      </c>
      <c r="F129" s="5"/>
      <c r="G129" s="18">
        <f t="shared" si="5"/>
        <v>0</v>
      </c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</row>
    <row r="130" spans="1:24" s="17" customFormat="1" x14ac:dyDescent="0.25">
      <c r="A130" s="16"/>
      <c r="B130" s="3" t="s">
        <v>208</v>
      </c>
      <c r="C130" s="12" t="s">
        <v>111</v>
      </c>
      <c r="D130" s="3" t="s">
        <v>72</v>
      </c>
      <c r="E130" s="3">
        <v>2</v>
      </c>
      <c r="F130" s="5"/>
      <c r="G130" s="18">
        <f t="shared" si="5"/>
        <v>0</v>
      </c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</row>
    <row r="131" spans="1:24" s="17" customFormat="1" x14ac:dyDescent="0.25">
      <c r="A131" s="16"/>
      <c r="B131" s="3" t="s">
        <v>209</v>
      </c>
      <c r="C131" s="12" t="s">
        <v>112</v>
      </c>
      <c r="D131" s="3" t="s">
        <v>72</v>
      </c>
      <c r="E131" s="3">
        <v>1</v>
      </c>
      <c r="F131" s="5"/>
      <c r="G131" s="18">
        <f t="shared" si="5"/>
        <v>0</v>
      </c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</row>
    <row r="132" spans="1:24" s="17" customFormat="1" x14ac:dyDescent="0.25">
      <c r="A132" s="16"/>
      <c r="B132" s="3" t="s">
        <v>210</v>
      </c>
      <c r="C132" s="12" t="s">
        <v>113</v>
      </c>
      <c r="D132" s="3" t="s">
        <v>72</v>
      </c>
      <c r="E132" s="3">
        <v>1</v>
      </c>
      <c r="F132" s="5"/>
      <c r="G132" s="18">
        <f t="shared" si="5"/>
        <v>0</v>
      </c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</row>
    <row r="133" spans="1:24" s="17" customFormat="1" x14ac:dyDescent="0.25">
      <c r="A133" s="16"/>
      <c r="B133" s="3" t="s">
        <v>211</v>
      </c>
      <c r="C133" s="12" t="s">
        <v>114</v>
      </c>
      <c r="D133" s="3" t="s">
        <v>72</v>
      </c>
      <c r="E133" s="3">
        <v>1</v>
      </c>
      <c r="F133" s="5"/>
      <c r="G133" s="18">
        <f t="shared" si="5"/>
        <v>0</v>
      </c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</row>
    <row r="134" spans="1:24" s="17" customFormat="1" ht="46.5" customHeight="1" x14ac:dyDescent="0.25">
      <c r="A134" s="16"/>
      <c r="B134" s="3" t="s">
        <v>212</v>
      </c>
      <c r="C134" s="12" t="s">
        <v>115</v>
      </c>
      <c r="D134" s="3" t="s">
        <v>72</v>
      </c>
      <c r="E134" s="3">
        <v>1</v>
      </c>
      <c r="F134" s="5"/>
      <c r="G134" s="18">
        <f t="shared" si="5"/>
        <v>0</v>
      </c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</row>
    <row r="135" spans="1:24" s="17" customFormat="1" x14ac:dyDescent="0.25">
      <c r="A135" s="16"/>
      <c r="B135" s="3" t="s">
        <v>213</v>
      </c>
      <c r="C135" s="12" t="s">
        <v>116</v>
      </c>
      <c r="D135" s="3" t="s">
        <v>72</v>
      </c>
      <c r="E135" s="3">
        <v>1</v>
      </c>
      <c r="F135" s="5"/>
      <c r="G135" s="18">
        <f t="shared" si="5"/>
        <v>0</v>
      </c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</row>
    <row r="136" spans="1:24" s="17" customFormat="1" x14ac:dyDescent="0.25">
      <c r="A136" s="16"/>
      <c r="B136" s="3" t="s">
        <v>214</v>
      </c>
      <c r="C136" s="12" t="s">
        <v>117</v>
      </c>
      <c r="D136" s="3" t="s">
        <v>72</v>
      </c>
      <c r="E136" s="3">
        <v>1</v>
      </c>
      <c r="F136" s="5"/>
      <c r="G136" s="18">
        <f t="shared" si="5"/>
        <v>0</v>
      </c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</row>
    <row r="137" spans="1:24" s="17" customFormat="1" x14ac:dyDescent="0.25">
      <c r="A137" s="16"/>
      <c r="B137" s="3" t="s">
        <v>215</v>
      </c>
      <c r="C137" s="12" t="s">
        <v>118</v>
      </c>
      <c r="D137" s="3" t="s">
        <v>65</v>
      </c>
      <c r="E137" s="3">
        <v>10</v>
      </c>
      <c r="F137" s="5"/>
      <c r="G137" s="18">
        <f t="shared" si="5"/>
        <v>0</v>
      </c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</row>
    <row r="138" spans="1:24" s="17" customFormat="1" x14ac:dyDescent="0.25">
      <c r="A138" s="16"/>
      <c r="B138" s="3" t="s">
        <v>216</v>
      </c>
      <c r="C138" s="12" t="s">
        <v>119</v>
      </c>
      <c r="D138" s="3" t="s">
        <v>65</v>
      </c>
      <c r="E138" s="3">
        <v>6</v>
      </c>
      <c r="F138" s="5"/>
      <c r="G138" s="18">
        <f t="shared" si="5"/>
        <v>0</v>
      </c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</row>
    <row r="139" spans="1:24" s="17" customFormat="1" x14ac:dyDescent="0.25">
      <c r="A139" s="16"/>
      <c r="B139" s="3" t="s">
        <v>217</v>
      </c>
      <c r="C139" s="12" t="s">
        <v>120</v>
      </c>
      <c r="D139" s="3" t="s">
        <v>65</v>
      </c>
      <c r="E139" s="3">
        <v>3</v>
      </c>
      <c r="F139" s="5"/>
      <c r="G139" s="18">
        <f t="shared" si="5"/>
        <v>0</v>
      </c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</row>
    <row r="140" spans="1:24" s="17" customFormat="1" x14ac:dyDescent="0.25">
      <c r="A140" s="16"/>
      <c r="B140" s="3" t="s">
        <v>218</v>
      </c>
      <c r="C140" s="12" t="s">
        <v>121</v>
      </c>
      <c r="D140" s="3" t="s">
        <v>72</v>
      </c>
      <c r="E140" s="3">
        <v>2</v>
      </c>
      <c r="F140" s="5"/>
      <c r="G140" s="18">
        <f t="shared" si="5"/>
        <v>0</v>
      </c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</row>
    <row r="141" spans="1:24" s="17" customFormat="1" x14ac:dyDescent="0.25">
      <c r="A141" s="16"/>
      <c r="B141" s="3" t="s">
        <v>219</v>
      </c>
      <c r="C141" s="12" t="s">
        <v>122</v>
      </c>
      <c r="D141" s="3" t="s">
        <v>72</v>
      </c>
      <c r="E141" s="3">
        <v>1</v>
      </c>
      <c r="F141" s="5"/>
      <c r="G141" s="18">
        <f t="shared" si="5"/>
        <v>0</v>
      </c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</row>
    <row r="142" spans="1:24" s="17" customFormat="1" x14ac:dyDescent="0.25">
      <c r="A142" s="16"/>
      <c r="B142" s="58" t="s">
        <v>105</v>
      </c>
      <c r="C142" s="58"/>
      <c r="D142" s="58"/>
      <c r="E142" s="58"/>
      <c r="F142" s="58"/>
      <c r="G142" s="22">
        <f>SUM(G127:G141)</f>
        <v>0</v>
      </c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</row>
    <row r="143" spans="1:24" s="17" customFormat="1" x14ac:dyDescent="0.25">
      <c r="A143" s="16"/>
      <c r="B143" s="58" t="s">
        <v>93</v>
      </c>
      <c r="C143" s="58"/>
      <c r="D143" s="58"/>
      <c r="E143" s="58"/>
      <c r="F143" s="23">
        <v>0.19</v>
      </c>
      <c r="G143" s="22">
        <f>G142*F143</f>
        <v>0</v>
      </c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</row>
    <row r="144" spans="1:24" s="17" customFormat="1" x14ac:dyDescent="0.25">
      <c r="A144" s="16"/>
      <c r="B144" s="58" t="s">
        <v>106</v>
      </c>
      <c r="C144" s="58"/>
      <c r="D144" s="58"/>
      <c r="E144" s="58"/>
      <c r="F144" s="58"/>
      <c r="G144" s="22">
        <f>G142+G143</f>
        <v>0</v>
      </c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</row>
    <row r="145" spans="1:24" s="17" customFormat="1" x14ac:dyDescent="0.2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</row>
    <row r="146" spans="1:24" s="17" customFormat="1" ht="15" customHeight="1" x14ac:dyDescent="0.25">
      <c r="A146" s="16"/>
      <c r="B146" s="59" t="s">
        <v>107</v>
      </c>
      <c r="C146" s="60"/>
      <c r="D146" s="60"/>
      <c r="E146" s="60"/>
      <c r="F146" s="61"/>
      <c r="G146" s="22">
        <f>G144+G123</f>
        <v>0</v>
      </c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</row>
    <row r="147" spans="1:24" x14ac:dyDescent="0.25">
      <c r="D147"/>
      <c r="E147"/>
    </row>
    <row r="149" spans="1:24" x14ac:dyDescent="0.25">
      <c r="B149" s="53" t="s">
        <v>149</v>
      </c>
      <c r="C149" s="54"/>
      <c r="D149" s="54"/>
      <c r="E149" s="54"/>
      <c r="F149" s="54"/>
      <c r="G149" s="54"/>
    </row>
    <row r="150" spans="1:24" x14ac:dyDescent="0.25">
      <c r="B150" s="54"/>
      <c r="C150" s="54"/>
      <c r="D150" s="54"/>
      <c r="E150" s="54"/>
      <c r="F150" s="54"/>
      <c r="G150" s="54"/>
    </row>
    <row r="151" spans="1:24" x14ac:dyDescent="0.25">
      <c r="B151" s="54"/>
      <c r="C151" s="54"/>
      <c r="D151" s="54"/>
      <c r="E151" s="54"/>
      <c r="F151" s="54"/>
      <c r="G151" s="54"/>
    </row>
    <row r="152" spans="1:24" x14ac:dyDescent="0.25">
      <c r="B152" s="54"/>
      <c r="C152" s="54"/>
      <c r="D152" s="54"/>
      <c r="E152" s="54"/>
      <c r="F152" s="54"/>
      <c r="G152" s="54"/>
    </row>
    <row r="153" spans="1:24" x14ac:dyDescent="0.25">
      <c r="B153" s="54"/>
      <c r="C153" s="54"/>
      <c r="D153" s="54"/>
      <c r="E153" s="54"/>
      <c r="F153" s="54"/>
      <c r="G153" s="54"/>
    </row>
    <row r="154" spans="1:24" x14ac:dyDescent="0.25">
      <c r="B154" s="54"/>
      <c r="C154" s="54"/>
      <c r="D154" s="54"/>
      <c r="E154" s="54"/>
      <c r="F154" s="54"/>
      <c r="G154" s="54"/>
    </row>
    <row r="155" spans="1:24" x14ac:dyDescent="0.25">
      <c r="B155" s="54"/>
      <c r="C155" s="54"/>
      <c r="D155" s="54"/>
      <c r="E155" s="54"/>
      <c r="F155" s="54"/>
      <c r="G155" s="54"/>
    </row>
    <row r="156" spans="1:24" ht="95.25" customHeight="1" x14ac:dyDescent="0.25">
      <c r="B156" s="54"/>
      <c r="C156" s="54"/>
      <c r="D156" s="54"/>
      <c r="E156" s="54"/>
      <c r="F156" s="54"/>
      <c r="G156" s="54"/>
    </row>
  </sheetData>
  <mergeCells count="37">
    <mergeCell ref="B27:F27"/>
    <mergeCell ref="B2:G2"/>
    <mergeCell ref="B3:G3"/>
    <mergeCell ref="B24:F24"/>
    <mergeCell ref="B25:E25"/>
    <mergeCell ref="B26:E26"/>
    <mergeCell ref="B97:F97"/>
    <mergeCell ref="B29:G29"/>
    <mergeCell ref="B56:F56"/>
    <mergeCell ref="B57:E57"/>
    <mergeCell ref="B58:E58"/>
    <mergeCell ref="B59:F59"/>
    <mergeCell ref="B61:G61"/>
    <mergeCell ref="B83:G83"/>
    <mergeCell ref="B84:G84"/>
    <mergeCell ref="B94:F94"/>
    <mergeCell ref="B95:E95"/>
    <mergeCell ref="B96:E96"/>
    <mergeCell ref="B77:G77"/>
    <mergeCell ref="B123:F123"/>
    <mergeCell ref="B99:G99"/>
    <mergeCell ref="B102:G102"/>
    <mergeCell ref="B103:F103"/>
    <mergeCell ref="B104:E104"/>
    <mergeCell ref="B105:F105"/>
    <mergeCell ref="B107:F107"/>
    <mergeCell ref="B109:G109"/>
    <mergeCell ref="B110:G110"/>
    <mergeCell ref="B120:F120"/>
    <mergeCell ref="B121:E121"/>
    <mergeCell ref="B122:E122"/>
    <mergeCell ref="B149:G156"/>
    <mergeCell ref="B125:G125"/>
    <mergeCell ref="B142:F142"/>
    <mergeCell ref="B143:E143"/>
    <mergeCell ref="B144:F144"/>
    <mergeCell ref="B146:F146"/>
  </mergeCells>
  <phoneticPr fontId="1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4.CCTV Ciudad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Daladier Evelio Tangarife Berrio</dc:creator>
  <cp:lastModifiedBy>Leidy Laura Zapata Graciano</cp:lastModifiedBy>
  <dcterms:created xsi:type="dcterms:W3CDTF">2021-09-15T01:37:55Z</dcterms:created>
  <dcterms:modified xsi:type="dcterms:W3CDTF">2021-10-26T23:06:57Z</dcterms:modified>
</cp:coreProperties>
</file>