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cifuentes\Desktop\JULIO 2021\alimentacion\"/>
    </mc:Choice>
  </mc:AlternateContent>
  <xr:revisionPtr revIDLastSave="0" documentId="13_ncr:1_{A5A3C49D-427C-4B9E-83D0-5D6FD8B44C08}" xr6:coauthVersionLast="47" xr6:coauthVersionMax="47" xr10:uidLastSave="{00000000-0000-0000-0000-000000000000}"/>
  <bookViews>
    <workbookView xWindow="-120" yWindow="-120" windowWidth="20730" windowHeight="11160" firstSheet="1" activeTab="1" xr2:uid="{00000000-000D-0000-FFFF-FFFF00000000}"/>
  </bookViews>
  <sheets>
    <sheet name="TATIFARIO GENERAL POR EMERGENCI" sheetId="2" state="hidden" r:id="rId1"/>
    <sheet name="FORMULARIO DE COTIZACIÓN" sheetId="9" r:id="rId2"/>
    <sheet name="MINUTAS ALIMENTACIÓN" sheetId="8" r:id="rId3"/>
    <sheet name="MENÚ PMU" sheetId="7" state="hidden" r:id="rId4"/>
    <sheet name="REFERENTES MINUTAS" sheetId="4" state="hidden" r:id="rId5"/>
  </sheets>
  <definedNames>
    <definedName name="_xlnm._FilterDatabase" localSheetId="2" hidden="1">'MINUTAS ALIMENTACIÓN'!$A$1:$C$35</definedName>
    <definedName name="_xlnm._FilterDatabase" localSheetId="0" hidden="1">'TATIFARIO GENERAL POR EMERGENCI'!$A$5:$C$53</definedName>
    <definedName name="_ftn1" localSheetId="4">'REFERENTES MINUTAS'!$A$28</definedName>
    <definedName name="_ftn2" localSheetId="4">'REFERENTES MINUTAS'!$A$29</definedName>
    <definedName name="_ftnref1" localSheetId="4">'REFERENTES MINUTAS'!$B$5</definedName>
    <definedName name="_ftnref2" localSheetId="4">'REFERENTES MINUTAS'!$B$6</definedName>
    <definedName name="_xlnm.Print_Area" localSheetId="1">'FORMULARIO DE COTIZACIÓN'!$A$1:$G$31</definedName>
    <definedName name="_xlnm.Print_Area" localSheetId="2">'MINUTAS ALIMENTACIÓN'!$A$1:$C$37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9" l="1"/>
  <c r="F8" i="9"/>
  <c r="F9" i="9"/>
  <c r="F10" i="9"/>
  <c r="F11" i="9"/>
  <c r="F12" i="9"/>
  <c r="F6" i="9"/>
  <c r="G13" i="9" s="1"/>
  <c r="T79" i="2" l="1"/>
  <c r="T71" i="2"/>
  <c r="T63" i="2"/>
  <c r="T53" i="2"/>
  <c r="T48" i="2"/>
  <c r="T37" i="2"/>
  <c r="T32" i="2"/>
  <c r="T20" i="2"/>
  <c r="T12" i="2"/>
  <c r="S84" i="2"/>
  <c r="W84" i="2" s="1"/>
  <c r="R84" i="2"/>
  <c r="V84" i="2" s="1"/>
  <c r="Q84" i="2"/>
  <c r="U84" i="2" s="1"/>
  <c r="P84" i="2"/>
  <c r="T84" i="2" s="1"/>
  <c r="S83" i="2"/>
  <c r="W83" i="2" s="1"/>
  <c r="R83" i="2"/>
  <c r="V83" i="2" s="1"/>
  <c r="Q83" i="2"/>
  <c r="U83" i="2" s="1"/>
  <c r="P83" i="2"/>
  <c r="T83" i="2" s="1"/>
  <c r="S82" i="2"/>
  <c r="W82" i="2" s="1"/>
  <c r="R82" i="2"/>
  <c r="V82" i="2" s="1"/>
  <c r="Q82" i="2"/>
  <c r="U82" i="2" s="1"/>
  <c r="P82" i="2"/>
  <c r="T82" i="2" s="1"/>
  <c r="S81" i="2"/>
  <c r="W81" i="2" s="1"/>
  <c r="R81" i="2"/>
  <c r="V81" i="2" s="1"/>
  <c r="Q81" i="2"/>
  <c r="U81" i="2" s="1"/>
  <c r="P81" i="2"/>
  <c r="T81" i="2" s="1"/>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T77" i="2" s="1"/>
  <c r="S76" i="2"/>
  <c r="W76" i="2" s="1"/>
  <c r="R76" i="2"/>
  <c r="V76" i="2" s="1"/>
  <c r="Q76" i="2"/>
  <c r="U76" i="2" s="1"/>
  <c r="P76" i="2"/>
  <c r="T76" i="2" s="1"/>
  <c r="S75" i="2"/>
  <c r="W75" i="2" s="1"/>
  <c r="R75" i="2"/>
  <c r="V75" i="2" s="1"/>
  <c r="Q75" i="2"/>
  <c r="U75" i="2" s="1"/>
  <c r="P75" i="2"/>
  <c r="T75" i="2" s="1"/>
  <c r="S74" i="2"/>
  <c r="W74" i="2" s="1"/>
  <c r="R74" i="2"/>
  <c r="V74" i="2" s="1"/>
  <c r="Q74" i="2"/>
  <c r="U74" i="2" s="1"/>
  <c r="P74" i="2"/>
  <c r="T74" i="2" s="1"/>
  <c r="S73" i="2"/>
  <c r="W73" i="2" s="1"/>
  <c r="R73" i="2"/>
  <c r="V73" i="2" s="1"/>
  <c r="Q73" i="2"/>
  <c r="U73" i="2" s="1"/>
  <c r="P73" i="2"/>
  <c r="T73" i="2" s="1"/>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T69" i="2" s="1"/>
  <c r="S68" i="2"/>
  <c r="W68" i="2" s="1"/>
  <c r="R68" i="2"/>
  <c r="V68" i="2" s="1"/>
  <c r="Q68" i="2"/>
  <c r="U68" i="2" s="1"/>
  <c r="P68" i="2"/>
  <c r="T68" i="2" s="1"/>
  <c r="S67" i="2"/>
  <c r="W67" i="2" s="1"/>
  <c r="R67" i="2"/>
  <c r="V67" i="2" s="1"/>
  <c r="Q67" i="2"/>
  <c r="U67" i="2" s="1"/>
  <c r="P67" i="2"/>
  <c r="T67" i="2" s="1"/>
  <c r="S66" i="2"/>
  <c r="W66" i="2" s="1"/>
  <c r="R66" i="2"/>
  <c r="V66" i="2" s="1"/>
  <c r="Q66" i="2"/>
  <c r="U66" i="2" s="1"/>
  <c r="P66" i="2"/>
  <c r="T66" i="2" s="1"/>
  <c r="S65" i="2"/>
  <c r="W65" i="2" s="1"/>
  <c r="R65" i="2"/>
  <c r="V65" i="2" s="1"/>
  <c r="Q65" i="2"/>
  <c r="U65" i="2" s="1"/>
  <c r="P65" i="2"/>
  <c r="T65" i="2" s="1"/>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T61" i="2" s="1"/>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T55" i="2" s="1"/>
  <c r="S54" i="2"/>
  <c r="W54" i="2" s="1"/>
  <c r="R54" i="2"/>
  <c r="V54" i="2" s="1"/>
  <c r="Q54" i="2"/>
  <c r="U54" i="2" s="1"/>
  <c r="S53" i="2"/>
  <c r="W53" i="2" s="1"/>
  <c r="R53" i="2"/>
  <c r="V53" i="2" s="1"/>
  <c r="Q53" i="2"/>
  <c r="U53" i="2" s="1"/>
  <c r="P53" i="2"/>
  <c r="S52" i="2"/>
  <c r="W52" i="2" s="1"/>
  <c r="R52" i="2"/>
  <c r="V52" i="2" s="1"/>
  <c r="Q52" i="2"/>
  <c r="U52" i="2" s="1"/>
  <c r="P52" i="2"/>
  <c r="T52" i="2" s="1"/>
  <c r="S51" i="2"/>
  <c r="W51" i="2" s="1"/>
  <c r="R51" i="2"/>
  <c r="V51" i="2" s="1"/>
  <c r="Q51" i="2"/>
  <c r="U51" i="2" s="1"/>
  <c r="P51" i="2"/>
  <c r="T51" i="2" s="1"/>
  <c r="S50" i="2"/>
  <c r="W50" i="2" s="1"/>
  <c r="R50" i="2"/>
  <c r="V50" i="2" s="1"/>
  <c r="Q50" i="2"/>
  <c r="U50" i="2" s="1"/>
  <c r="P50" i="2"/>
  <c r="T50" i="2" s="1"/>
  <c r="S49" i="2"/>
  <c r="W49" i="2" s="1"/>
  <c r="R49" i="2"/>
  <c r="V49" i="2" s="1"/>
  <c r="Q49" i="2"/>
  <c r="U49" i="2" s="1"/>
  <c r="P49" i="2"/>
  <c r="T49" i="2" s="1"/>
  <c r="S48" i="2"/>
  <c r="W48" i="2" s="1"/>
  <c r="R48" i="2"/>
  <c r="V48" i="2" s="1"/>
  <c r="Q48" i="2"/>
  <c r="U48" i="2" s="1"/>
  <c r="P48" i="2"/>
  <c r="S47" i="2"/>
  <c r="W47" i="2" s="1"/>
  <c r="R47" i="2"/>
  <c r="V47" i="2" s="1"/>
  <c r="Q47" i="2"/>
  <c r="U47" i="2" s="1"/>
  <c r="P47" i="2"/>
  <c r="T47" i="2" s="1"/>
  <c r="S46" i="2"/>
  <c r="W46" i="2" s="1"/>
  <c r="R46" i="2"/>
  <c r="V46" i="2" s="1"/>
  <c r="Q46" i="2"/>
  <c r="U46" i="2" s="1"/>
  <c r="P46" i="2"/>
  <c r="T46" i="2" s="1"/>
  <c r="S45" i="2"/>
  <c r="W45" i="2" s="1"/>
  <c r="R45" i="2"/>
  <c r="V45" i="2" s="1"/>
  <c r="Q45" i="2"/>
  <c r="U45" i="2" s="1"/>
  <c r="P45" i="2"/>
  <c r="T45" i="2" s="1"/>
  <c r="S44" i="2"/>
  <c r="W44" i="2" s="1"/>
  <c r="R44" i="2"/>
  <c r="V44" i="2" s="1"/>
  <c r="Q44" i="2"/>
  <c r="U44" i="2" s="1"/>
  <c r="P44" i="2"/>
  <c r="T44" i="2" s="1"/>
  <c r="S43" i="2"/>
  <c r="W43" i="2" s="1"/>
  <c r="R43" i="2"/>
  <c r="V43" i="2" s="1"/>
  <c r="Q43" i="2"/>
  <c r="U43" i="2" s="1"/>
  <c r="P43" i="2"/>
  <c r="T43" i="2" s="1"/>
  <c r="S42" i="2"/>
  <c r="W42" i="2" s="1"/>
  <c r="R42" i="2"/>
  <c r="V42" i="2" s="1"/>
  <c r="Q42" i="2"/>
  <c r="U42" i="2" s="1"/>
  <c r="P42" i="2"/>
  <c r="T42" i="2" s="1"/>
  <c r="S41" i="2"/>
  <c r="W41" i="2" s="1"/>
  <c r="R41" i="2"/>
  <c r="V41" i="2" s="1"/>
  <c r="Q41" i="2"/>
  <c r="U41" i="2" s="1"/>
  <c r="P41" i="2"/>
  <c r="T41" i="2" s="1"/>
  <c r="S40" i="2"/>
  <c r="W40" i="2" s="1"/>
  <c r="R40" i="2"/>
  <c r="V40" i="2" s="1"/>
  <c r="Q40" i="2"/>
  <c r="U40" i="2" s="1"/>
  <c r="P40" i="2"/>
  <c r="T40" i="2" s="1"/>
  <c r="S39" i="2"/>
  <c r="W39" i="2" s="1"/>
  <c r="R39" i="2"/>
  <c r="V39" i="2" s="1"/>
  <c r="Q39" i="2"/>
  <c r="U39" i="2" s="1"/>
  <c r="P39" i="2"/>
  <c r="T39" i="2" s="1"/>
  <c r="S38" i="2"/>
  <c r="W38" i="2" s="1"/>
  <c r="R38" i="2"/>
  <c r="V38" i="2" s="1"/>
  <c r="Q38" i="2"/>
  <c r="U38" i="2" s="1"/>
  <c r="P38" i="2"/>
  <c r="T38" i="2" s="1"/>
  <c r="S37" i="2"/>
  <c r="W37" i="2" s="1"/>
  <c r="R37" i="2"/>
  <c r="V37" i="2" s="1"/>
  <c r="Q37" i="2"/>
  <c r="U37" i="2" s="1"/>
  <c r="P37" i="2"/>
  <c r="S36" i="2"/>
  <c r="W36" i="2" s="1"/>
  <c r="R36" i="2"/>
  <c r="V36" i="2" s="1"/>
  <c r="Q36" i="2"/>
  <c r="U36" i="2" s="1"/>
  <c r="P36" i="2"/>
  <c r="T36" i="2" s="1"/>
  <c r="S35" i="2"/>
  <c r="W35" i="2" s="1"/>
  <c r="R35" i="2"/>
  <c r="V35" i="2" s="1"/>
  <c r="Q35" i="2"/>
  <c r="U35" i="2" s="1"/>
  <c r="P35" i="2"/>
  <c r="T35" i="2" s="1"/>
  <c r="S34" i="2"/>
  <c r="W34" i="2" s="1"/>
  <c r="R34" i="2"/>
  <c r="V34" i="2" s="1"/>
  <c r="Q34" i="2"/>
  <c r="U34" i="2" s="1"/>
  <c r="P34" i="2"/>
  <c r="T34" i="2" s="1"/>
  <c r="S33" i="2"/>
  <c r="W33" i="2" s="1"/>
  <c r="R33" i="2"/>
  <c r="V33" i="2" s="1"/>
  <c r="Q33" i="2"/>
  <c r="U33" i="2" s="1"/>
  <c r="P33" i="2"/>
  <c r="T33" i="2" s="1"/>
  <c r="S32" i="2"/>
  <c r="W32" i="2" s="1"/>
  <c r="R32" i="2"/>
  <c r="V32" i="2" s="1"/>
  <c r="Q32" i="2"/>
  <c r="U32" i="2" s="1"/>
  <c r="P32" i="2"/>
  <c r="S31" i="2"/>
  <c r="W31" i="2" s="1"/>
  <c r="R31" i="2"/>
  <c r="V31" i="2" s="1"/>
  <c r="Q31" i="2"/>
  <c r="U31" i="2" s="1"/>
  <c r="P31" i="2"/>
  <c r="T31" i="2" s="1"/>
  <c r="S30" i="2"/>
  <c r="W30" i="2" s="1"/>
  <c r="R30" i="2"/>
  <c r="V30" i="2" s="1"/>
  <c r="Q30" i="2"/>
  <c r="U30" i="2" s="1"/>
  <c r="P30" i="2"/>
  <c r="T30" i="2" s="1"/>
  <c r="S29" i="2"/>
  <c r="W29" i="2" s="1"/>
  <c r="R29" i="2"/>
  <c r="V29" i="2" s="1"/>
  <c r="Q29" i="2"/>
  <c r="U29" i="2" s="1"/>
  <c r="P29" i="2"/>
  <c r="T29" i="2" s="1"/>
  <c r="S28" i="2"/>
  <c r="W28" i="2" s="1"/>
  <c r="R28" i="2"/>
  <c r="V28" i="2" s="1"/>
  <c r="Q28" i="2"/>
  <c r="U28" i="2" s="1"/>
  <c r="P28" i="2"/>
  <c r="T28" i="2" s="1"/>
  <c r="S27" i="2"/>
  <c r="W27" i="2" s="1"/>
  <c r="R27" i="2"/>
  <c r="V27" i="2" s="1"/>
  <c r="Q27" i="2"/>
  <c r="U27" i="2" s="1"/>
  <c r="P27" i="2"/>
  <c r="T27" i="2" s="1"/>
  <c r="S26" i="2"/>
  <c r="W26" i="2" s="1"/>
  <c r="R26" i="2"/>
  <c r="V26" i="2" s="1"/>
  <c r="Q26" i="2"/>
  <c r="U26" i="2" s="1"/>
  <c r="P26" i="2"/>
  <c r="T26" i="2" s="1"/>
  <c r="S25" i="2"/>
  <c r="W25" i="2" s="1"/>
  <c r="R25" i="2"/>
  <c r="V25" i="2" s="1"/>
  <c r="Q25" i="2"/>
  <c r="U25" i="2" s="1"/>
  <c r="P25" i="2"/>
  <c r="T25" i="2" s="1"/>
  <c r="S24" i="2"/>
  <c r="W24" i="2" s="1"/>
  <c r="R24" i="2"/>
  <c r="V24" i="2" s="1"/>
  <c r="Q24" i="2"/>
  <c r="U24" i="2" s="1"/>
  <c r="P24" i="2"/>
  <c r="T24" i="2" s="1"/>
  <c r="S23" i="2"/>
  <c r="W23" i="2" s="1"/>
  <c r="R23" i="2"/>
  <c r="V23" i="2" s="1"/>
  <c r="Q23" i="2"/>
  <c r="U23" i="2" s="1"/>
  <c r="P23" i="2"/>
  <c r="T23" i="2" s="1"/>
  <c r="S22" i="2"/>
  <c r="W22" i="2" s="1"/>
  <c r="R22" i="2"/>
  <c r="V22" i="2" s="1"/>
  <c r="Q22" i="2"/>
  <c r="U22" i="2" s="1"/>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U17" i="2" s="1"/>
  <c r="P17" i="2"/>
  <c r="T17" i="2" s="1"/>
  <c r="S16" i="2"/>
  <c r="W16" i="2" s="1"/>
  <c r="R16" i="2"/>
  <c r="V16" i="2" s="1"/>
  <c r="Q16" i="2"/>
  <c r="U16" i="2" s="1"/>
  <c r="P16" i="2"/>
  <c r="T16" i="2" s="1"/>
  <c r="S15" i="2"/>
  <c r="W15" i="2" s="1"/>
  <c r="R15" i="2"/>
  <c r="V15" i="2" s="1"/>
  <c r="Q15" i="2"/>
  <c r="U15" i="2" s="1"/>
  <c r="P15" i="2"/>
  <c r="T15" i="2" s="1"/>
  <c r="S14" i="2"/>
  <c r="W14" i="2" s="1"/>
  <c r="R14" i="2"/>
  <c r="V14" i="2" s="1"/>
  <c r="Q14" i="2"/>
  <c r="U14" i="2" s="1"/>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U9" i="2" s="1"/>
  <c r="P9" i="2"/>
  <c r="T9" i="2" s="1"/>
  <c r="S8" i="2"/>
  <c r="W8" i="2" s="1"/>
  <c r="R8" i="2"/>
  <c r="V8" i="2" s="1"/>
  <c r="Q8" i="2"/>
  <c r="U8" i="2" s="1"/>
  <c r="P8" i="2"/>
  <c r="T8" i="2" s="1"/>
  <c r="S7" i="2"/>
  <c r="W7" i="2" s="1"/>
  <c r="R7" i="2"/>
  <c r="V7" i="2" s="1"/>
  <c r="Q7" i="2"/>
  <c r="U7" i="2" s="1"/>
  <c r="P7" i="2"/>
  <c r="T7" i="2" s="1"/>
  <c r="S6" i="2"/>
  <c r="W6" i="2" s="1"/>
  <c r="R6" i="2"/>
  <c r="V6" i="2" s="1"/>
  <c r="Q6" i="2"/>
  <c r="U6" i="2" s="1"/>
  <c r="P6" i="2"/>
  <c r="T6" i="2" s="1"/>
  <c r="N82" i="2"/>
  <c r="N79" i="2"/>
  <c r="N78" i="2"/>
  <c r="N75" i="2"/>
  <c r="N74" i="2"/>
  <c r="N71" i="2"/>
  <c r="N70" i="2"/>
  <c r="N67" i="2"/>
  <c r="N66" i="2"/>
  <c r="N63" i="2"/>
  <c r="N62" i="2"/>
  <c r="N59" i="2"/>
  <c r="N55" i="2"/>
  <c r="N54" i="2"/>
  <c r="M48" i="2"/>
  <c r="M46" i="2"/>
  <c r="M44" i="2"/>
  <c r="M42" i="2"/>
  <c r="M40" i="2"/>
  <c r="M38" i="2"/>
  <c r="M36" i="2"/>
  <c r="M34" i="2"/>
  <c r="M32" i="2"/>
  <c r="M30" i="2"/>
  <c r="M28" i="2"/>
  <c r="M26" i="2"/>
  <c r="M24" i="2"/>
  <c r="M22" i="2"/>
  <c r="M20" i="2"/>
  <c r="M18" i="2"/>
  <c r="M16" i="2"/>
  <c r="M14" i="2"/>
  <c r="M12" i="2"/>
  <c r="M10" i="2"/>
  <c r="M8" i="2"/>
  <c r="M6" i="2"/>
  <c r="K84" i="2"/>
  <c r="O84" i="2" s="1"/>
  <c r="J84" i="2"/>
  <c r="N84" i="2" s="1"/>
  <c r="I84" i="2"/>
  <c r="M84" i="2" s="1"/>
  <c r="H84" i="2"/>
  <c r="L84" i="2" s="1"/>
  <c r="K83" i="2"/>
  <c r="O83" i="2" s="1"/>
  <c r="J83" i="2"/>
  <c r="N83" i="2" s="1"/>
  <c r="I83" i="2"/>
  <c r="M83" i="2" s="1"/>
  <c r="H83" i="2"/>
  <c r="L83" i="2" s="1"/>
  <c r="K82" i="2"/>
  <c r="O82" i="2" s="1"/>
  <c r="J82" i="2"/>
  <c r="I82" i="2"/>
  <c r="M82" i="2" s="1"/>
  <c r="H82" i="2"/>
  <c r="L82" i="2" s="1"/>
  <c r="K81" i="2"/>
  <c r="O81" i="2" s="1"/>
  <c r="J81" i="2"/>
  <c r="N81" i="2" s="1"/>
  <c r="I81" i="2"/>
  <c r="M81" i="2" s="1"/>
  <c r="H81" i="2"/>
  <c r="L81" i="2" s="1"/>
  <c r="K80" i="2"/>
  <c r="O80" i="2" s="1"/>
  <c r="J80" i="2"/>
  <c r="N80" i="2" s="1"/>
  <c r="I80" i="2"/>
  <c r="M80" i="2" s="1"/>
  <c r="H80" i="2"/>
  <c r="L80" i="2" s="1"/>
  <c r="K79" i="2"/>
  <c r="O79" i="2" s="1"/>
  <c r="J79" i="2"/>
  <c r="I79" i="2"/>
  <c r="M79" i="2" s="1"/>
  <c r="H79" i="2"/>
  <c r="L79" i="2" s="1"/>
  <c r="K78" i="2"/>
  <c r="O78" i="2" s="1"/>
  <c r="J78" i="2"/>
  <c r="I78" i="2"/>
  <c r="M78" i="2" s="1"/>
  <c r="H78" i="2"/>
  <c r="L78" i="2" s="1"/>
  <c r="K77" i="2"/>
  <c r="O77" i="2" s="1"/>
  <c r="J77" i="2"/>
  <c r="N77" i="2" s="1"/>
  <c r="I77" i="2"/>
  <c r="M77" i="2" s="1"/>
  <c r="H77" i="2"/>
  <c r="L77" i="2" s="1"/>
  <c r="K76" i="2"/>
  <c r="O76" i="2" s="1"/>
  <c r="J76" i="2"/>
  <c r="N76" i="2" s="1"/>
  <c r="I76" i="2"/>
  <c r="M76" i="2" s="1"/>
  <c r="H76" i="2"/>
  <c r="L76" i="2" s="1"/>
  <c r="K75" i="2"/>
  <c r="O75" i="2" s="1"/>
  <c r="J75" i="2"/>
  <c r="I75" i="2"/>
  <c r="M75" i="2" s="1"/>
  <c r="H75" i="2"/>
  <c r="L75" i="2" s="1"/>
  <c r="K74" i="2"/>
  <c r="O74" i="2" s="1"/>
  <c r="J74" i="2"/>
  <c r="I74" i="2"/>
  <c r="M74" i="2" s="1"/>
  <c r="H74" i="2"/>
  <c r="L74" i="2" s="1"/>
  <c r="K73" i="2"/>
  <c r="O73" i="2" s="1"/>
  <c r="J73" i="2"/>
  <c r="N73" i="2" s="1"/>
  <c r="I73" i="2"/>
  <c r="M73" i="2" s="1"/>
  <c r="H73" i="2"/>
  <c r="L73" i="2" s="1"/>
  <c r="K72" i="2"/>
  <c r="O72" i="2" s="1"/>
  <c r="J72" i="2"/>
  <c r="N72" i="2" s="1"/>
  <c r="I72" i="2"/>
  <c r="M72" i="2" s="1"/>
  <c r="H72" i="2"/>
  <c r="L72" i="2" s="1"/>
  <c r="K71" i="2"/>
  <c r="O71" i="2" s="1"/>
  <c r="J71" i="2"/>
  <c r="I71" i="2"/>
  <c r="M71" i="2" s="1"/>
  <c r="H71" i="2"/>
  <c r="L71" i="2" s="1"/>
  <c r="K70" i="2"/>
  <c r="O70" i="2" s="1"/>
  <c r="J70" i="2"/>
  <c r="I70" i="2"/>
  <c r="M70" i="2" s="1"/>
  <c r="H70" i="2"/>
  <c r="L70" i="2" s="1"/>
  <c r="K69" i="2"/>
  <c r="O69" i="2" s="1"/>
  <c r="J69" i="2"/>
  <c r="N69" i="2" s="1"/>
  <c r="I69" i="2"/>
  <c r="M69" i="2" s="1"/>
  <c r="H69" i="2"/>
  <c r="L69" i="2" s="1"/>
  <c r="K68" i="2"/>
  <c r="O68" i="2" s="1"/>
  <c r="J68" i="2"/>
  <c r="N68" i="2" s="1"/>
  <c r="I68" i="2"/>
  <c r="M68" i="2" s="1"/>
  <c r="H68" i="2"/>
  <c r="L68" i="2" s="1"/>
  <c r="K67" i="2"/>
  <c r="O67" i="2" s="1"/>
  <c r="J67" i="2"/>
  <c r="I67" i="2"/>
  <c r="M67" i="2" s="1"/>
  <c r="H67" i="2"/>
  <c r="L67" i="2" s="1"/>
  <c r="K66" i="2"/>
  <c r="O66" i="2" s="1"/>
  <c r="J66" i="2"/>
  <c r="I66" i="2"/>
  <c r="M66" i="2" s="1"/>
  <c r="H66" i="2"/>
  <c r="L66" i="2" s="1"/>
  <c r="K65" i="2"/>
  <c r="O65" i="2" s="1"/>
  <c r="J65" i="2"/>
  <c r="N65" i="2" s="1"/>
  <c r="I65" i="2"/>
  <c r="M65" i="2" s="1"/>
  <c r="H65" i="2"/>
  <c r="L65" i="2" s="1"/>
  <c r="K64" i="2"/>
  <c r="O64" i="2" s="1"/>
  <c r="J64" i="2"/>
  <c r="N64" i="2" s="1"/>
  <c r="I64" i="2"/>
  <c r="M64" i="2" s="1"/>
  <c r="H64" i="2"/>
  <c r="L64" i="2" s="1"/>
  <c r="K63" i="2"/>
  <c r="O63" i="2" s="1"/>
  <c r="J63" i="2"/>
  <c r="I63" i="2"/>
  <c r="M63" i="2" s="1"/>
  <c r="H63" i="2"/>
  <c r="L63" i="2" s="1"/>
  <c r="K62" i="2"/>
  <c r="O62" i="2" s="1"/>
  <c r="J62" i="2"/>
  <c r="I62" i="2"/>
  <c r="M62" i="2" s="1"/>
  <c r="H62" i="2"/>
  <c r="L62" i="2" s="1"/>
  <c r="K61" i="2"/>
  <c r="O61" i="2" s="1"/>
  <c r="J61" i="2"/>
  <c r="N61" i="2" s="1"/>
  <c r="I61" i="2"/>
  <c r="M61" i="2" s="1"/>
  <c r="H61" i="2"/>
  <c r="L61" i="2" s="1"/>
  <c r="K60" i="2"/>
  <c r="O60" i="2" s="1"/>
  <c r="J60" i="2"/>
  <c r="N60" i="2" s="1"/>
  <c r="I60" i="2"/>
  <c r="M60" i="2" s="1"/>
  <c r="K59" i="2"/>
  <c r="O59" i="2" s="1"/>
  <c r="J59" i="2"/>
  <c r="I59" i="2"/>
  <c r="M59" i="2" s="1"/>
  <c r="K58" i="2"/>
  <c r="O58" i="2" s="1"/>
  <c r="J58" i="2"/>
  <c r="N58" i="2" s="1"/>
  <c r="I58" i="2"/>
  <c r="M58" i="2" s="1"/>
  <c r="K57" i="2"/>
  <c r="O57" i="2" s="1"/>
  <c r="J57" i="2"/>
  <c r="N57" i="2" s="1"/>
  <c r="I57" i="2"/>
  <c r="M57" i="2" s="1"/>
  <c r="K56" i="2"/>
  <c r="O56" i="2" s="1"/>
  <c r="J56" i="2"/>
  <c r="N56" i="2" s="1"/>
  <c r="I56" i="2"/>
  <c r="M56" i="2" s="1"/>
  <c r="K55" i="2"/>
  <c r="O55" i="2" s="1"/>
  <c r="J55" i="2"/>
  <c r="I55" i="2"/>
  <c r="M55" i="2" s="1"/>
  <c r="H55" i="2"/>
  <c r="L55" i="2" s="1"/>
  <c r="K54" i="2"/>
  <c r="O54" i="2" s="1"/>
  <c r="J54" i="2"/>
  <c r="I54" i="2"/>
  <c r="M54" i="2" s="1"/>
  <c r="K53" i="2"/>
  <c r="O53" i="2" s="1"/>
  <c r="J53" i="2"/>
  <c r="N53" i="2" s="1"/>
  <c r="I53" i="2"/>
  <c r="M53" i="2" s="1"/>
  <c r="H53" i="2"/>
  <c r="L53" i="2" s="1"/>
  <c r="K52" i="2"/>
  <c r="O52" i="2" s="1"/>
  <c r="J52" i="2"/>
  <c r="N52" i="2" s="1"/>
  <c r="I52" i="2"/>
  <c r="M52" i="2" s="1"/>
  <c r="H52" i="2"/>
  <c r="L52" i="2" s="1"/>
  <c r="K51" i="2"/>
  <c r="O51" i="2" s="1"/>
  <c r="J51" i="2"/>
  <c r="N51" i="2" s="1"/>
  <c r="I51" i="2"/>
  <c r="M51" i="2" s="1"/>
  <c r="H51" i="2"/>
  <c r="L51" i="2" s="1"/>
  <c r="K50" i="2"/>
  <c r="O50" i="2" s="1"/>
  <c r="J50" i="2"/>
  <c r="N50" i="2" s="1"/>
  <c r="I50" i="2"/>
  <c r="M50" i="2" s="1"/>
  <c r="H50" i="2"/>
  <c r="L50" i="2" s="1"/>
  <c r="K49" i="2"/>
  <c r="O49" i="2" s="1"/>
  <c r="J49" i="2"/>
  <c r="N49" i="2" s="1"/>
  <c r="I49" i="2"/>
  <c r="M49" i="2" s="1"/>
  <c r="H49" i="2"/>
  <c r="L49" i="2" s="1"/>
  <c r="K48" i="2"/>
  <c r="O48" i="2" s="1"/>
  <c r="J48" i="2"/>
  <c r="N48" i="2" s="1"/>
  <c r="I48" i="2"/>
  <c r="H48" i="2"/>
  <c r="L48" i="2" s="1"/>
  <c r="K47" i="2"/>
  <c r="O47" i="2" s="1"/>
  <c r="J47" i="2"/>
  <c r="N47" i="2" s="1"/>
  <c r="I47" i="2"/>
  <c r="M47" i="2" s="1"/>
  <c r="H47" i="2"/>
  <c r="L47" i="2" s="1"/>
  <c r="K46" i="2"/>
  <c r="O46" i="2" s="1"/>
  <c r="J46" i="2"/>
  <c r="N46" i="2" s="1"/>
  <c r="I46" i="2"/>
  <c r="H46" i="2"/>
  <c r="L46" i="2" s="1"/>
  <c r="K45" i="2"/>
  <c r="O45" i="2" s="1"/>
  <c r="J45" i="2"/>
  <c r="N45" i="2" s="1"/>
  <c r="I45" i="2"/>
  <c r="M45" i="2" s="1"/>
  <c r="H45" i="2"/>
  <c r="L45" i="2" s="1"/>
  <c r="K44" i="2"/>
  <c r="O44" i="2" s="1"/>
  <c r="J44" i="2"/>
  <c r="N44" i="2" s="1"/>
  <c r="I44" i="2"/>
  <c r="H44" i="2"/>
  <c r="L44" i="2" s="1"/>
  <c r="K43" i="2"/>
  <c r="O43" i="2" s="1"/>
  <c r="J43" i="2"/>
  <c r="N43" i="2" s="1"/>
  <c r="I43" i="2"/>
  <c r="M43" i="2" s="1"/>
  <c r="H43" i="2"/>
  <c r="L43" i="2" s="1"/>
  <c r="K42" i="2"/>
  <c r="O42" i="2" s="1"/>
  <c r="J42" i="2"/>
  <c r="N42" i="2" s="1"/>
  <c r="I42" i="2"/>
  <c r="H42" i="2"/>
  <c r="L42" i="2" s="1"/>
  <c r="K41" i="2"/>
  <c r="O41" i="2" s="1"/>
  <c r="J41" i="2"/>
  <c r="N41" i="2" s="1"/>
  <c r="I41" i="2"/>
  <c r="M41" i="2" s="1"/>
  <c r="H41" i="2"/>
  <c r="L41" i="2" s="1"/>
  <c r="K40" i="2"/>
  <c r="O40" i="2" s="1"/>
  <c r="J40" i="2"/>
  <c r="N40" i="2" s="1"/>
  <c r="I40" i="2"/>
  <c r="H40" i="2"/>
  <c r="L40" i="2" s="1"/>
  <c r="K39" i="2"/>
  <c r="O39" i="2" s="1"/>
  <c r="J39" i="2"/>
  <c r="N39" i="2" s="1"/>
  <c r="I39" i="2"/>
  <c r="M39" i="2" s="1"/>
  <c r="H39" i="2"/>
  <c r="L39" i="2" s="1"/>
  <c r="K38" i="2"/>
  <c r="O38" i="2" s="1"/>
  <c r="J38" i="2"/>
  <c r="N38" i="2" s="1"/>
  <c r="I38" i="2"/>
  <c r="H38" i="2"/>
  <c r="L38" i="2" s="1"/>
  <c r="K37" i="2"/>
  <c r="O37" i="2" s="1"/>
  <c r="J37" i="2"/>
  <c r="N37" i="2" s="1"/>
  <c r="I37" i="2"/>
  <c r="M37" i="2" s="1"/>
  <c r="H37" i="2"/>
  <c r="L37" i="2" s="1"/>
  <c r="K36" i="2"/>
  <c r="O36" i="2" s="1"/>
  <c r="J36" i="2"/>
  <c r="N36" i="2" s="1"/>
  <c r="I36" i="2"/>
  <c r="H36" i="2"/>
  <c r="L36" i="2" s="1"/>
  <c r="K35" i="2"/>
  <c r="O35" i="2" s="1"/>
  <c r="J35" i="2"/>
  <c r="N35" i="2" s="1"/>
  <c r="I35" i="2"/>
  <c r="M35" i="2" s="1"/>
  <c r="H35" i="2"/>
  <c r="L35" i="2" s="1"/>
  <c r="K34" i="2"/>
  <c r="O34" i="2" s="1"/>
  <c r="J34" i="2"/>
  <c r="N34" i="2" s="1"/>
  <c r="I34" i="2"/>
  <c r="H34" i="2"/>
  <c r="L34" i="2" s="1"/>
  <c r="K33" i="2"/>
  <c r="O33" i="2" s="1"/>
  <c r="J33" i="2"/>
  <c r="N33" i="2" s="1"/>
  <c r="I33" i="2"/>
  <c r="M33" i="2" s="1"/>
  <c r="H33" i="2"/>
  <c r="L33" i="2" s="1"/>
  <c r="K32" i="2"/>
  <c r="O32" i="2" s="1"/>
  <c r="J32" i="2"/>
  <c r="N32" i="2" s="1"/>
  <c r="I32" i="2"/>
  <c r="H32" i="2"/>
  <c r="L32" i="2" s="1"/>
  <c r="K31" i="2"/>
  <c r="O31" i="2" s="1"/>
  <c r="J31" i="2"/>
  <c r="N31" i="2" s="1"/>
  <c r="I31" i="2"/>
  <c r="M31" i="2" s="1"/>
  <c r="H31" i="2"/>
  <c r="L31" i="2" s="1"/>
  <c r="K30" i="2"/>
  <c r="O30" i="2" s="1"/>
  <c r="J30" i="2"/>
  <c r="N30" i="2" s="1"/>
  <c r="I30" i="2"/>
  <c r="H30" i="2"/>
  <c r="L30" i="2" s="1"/>
  <c r="K29" i="2"/>
  <c r="O29" i="2" s="1"/>
  <c r="J29" i="2"/>
  <c r="N29" i="2" s="1"/>
  <c r="I29" i="2"/>
  <c r="M29" i="2" s="1"/>
  <c r="H29" i="2"/>
  <c r="L29" i="2" s="1"/>
  <c r="K28" i="2"/>
  <c r="O28" i="2" s="1"/>
  <c r="J28" i="2"/>
  <c r="N28" i="2" s="1"/>
  <c r="I28" i="2"/>
  <c r="H28" i="2"/>
  <c r="L28" i="2" s="1"/>
  <c r="K27" i="2"/>
  <c r="O27" i="2" s="1"/>
  <c r="J27" i="2"/>
  <c r="N27" i="2" s="1"/>
  <c r="I27" i="2"/>
  <c r="M27" i="2" s="1"/>
  <c r="H27" i="2"/>
  <c r="L27" i="2" s="1"/>
  <c r="K26" i="2"/>
  <c r="O26" i="2" s="1"/>
  <c r="J26" i="2"/>
  <c r="N26" i="2" s="1"/>
  <c r="I26" i="2"/>
  <c r="H26" i="2"/>
  <c r="L26" i="2" s="1"/>
  <c r="K25" i="2"/>
  <c r="O25" i="2" s="1"/>
  <c r="J25" i="2"/>
  <c r="N25" i="2" s="1"/>
  <c r="I25" i="2"/>
  <c r="M25" i="2" s="1"/>
  <c r="H25" i="2"/>
  <c r="L25" i="2" s="1"/>
  <c r="K24" i="2"/>
  <c r="O24" i="2" s="1"/>
  <c r="J24" i="2"/>
  <c r="N24" i="2" s="1"/>
  <c r="I24" i="2"/>
  <c r="H24" i="2"/>
  <c r="L24" i="2" s="1"/>
  <c r="K23" i="2"/>
  <c r="O23" i="2" s="1"/>
  <c r="J23" i="2"/>
  <c r="N23" i="2" s="1"/>
  <c r="I23" i="2"/>
  <c r="M23" i="2" s="1"/>
  <c r="H23" i="2"/>
  <c r="L23" i="2" s="1"/>
  <c r="K22" i="2"/>
  <c r="O22" i="2" s="1"/>
  <c r="J22" i="2"/>
  <c r="N22" i="2" s="1"/>
  <c r="I22" i="2"/>
  <c r="H22" i="2"/>
  <c r="L22" i="2" s="1"/>
  <c r="K21" i="2"/>
  <c r="O21" i="2" s="1"/>
  <c r="J21" i="2"/>
  <c r="N21" i="2" s="1"/>
  <c r="I21" i="2"/>
  <c r="M21" i="2" s="1"/>
  <c r="H21" i="2"/>
  <c r="L21" i="2" s="1"/>
  <c r="K20" i="2"/>
  <c r="O20" i="2" s="1"/>
  <c r="J20" i="2"/>
  <c r="N20" i="2" s="1"/>
  <c r="I20" i="2"/>
  <c r="H20" i="2"/>
  <c r="L20" i="2" s="1"/>
  <c r="K19" i="2"/>
  <c r="O19" i="2" s="1"/>
  <c r="J19" i="2"/>
  <c r="N19" i="2" s="1"/>
  <c r="I19" i="2"/>
  <c r="M19" i="2" s="1"/>
  <c r="H19" i="2"/>
  <c r="L19" i="2" s="1"/>
  <c r="K18" i="2"/>
  <c r="O18" i="2" s="1"/>
  <c r="J18" i="2"/>
  <c r="N18" i="2" s="1"/>
  <c r="I18" i="2"/>
  <c r="H18" i="2"/>
  <c r="L18" i="2" s="1"/>
  <c r="K17" i="2"/>
  <c r="O17" i="2" s="1"/>
  <c r="J17" i="2"/>
  <c r="N17" i="2" s="1"/>
  <c r="I17" i="2"/>
  <c r="M17" i="2" s="1"/>
  <c r="H17" i="2"/>
  <c r="L17" i="2" s="1"/>
  <c r="K16" i="2"/>
  <c r="O16" i="2" s="1"/>
  <c r="J16" i="2"/>
  <c r="N16" i="2" s="1"/>
  <c r="I16" i="2"/>
  <c r="H16" i="2"/>
  <c r="L16" i="2" s="1"/>
  <c r="K15" i="2"/>
  <c r="O15" i="2" s="1"/>
  <c r="J15" i="2"/>
  <c r="N15" i="2" s="1"/>
  <c r="I15" i="2"/>
  <c r="M15" i="2" s="1"/>
  <c r="H15" i="2"/>
  <c r="L15" i="2" s="1"/>
  <c r="K14" i="2"/>
  <c r="O14" i="2" s="1"/>
  <c r="J14" i="2"/>
  <c r="N14" i="2" s="1"/>
  <c r="I14" i="2"/>
  <c r="H14" i="2"/>
  <c r="L14" i="2" s="1"/>
  <c r="K13" i="2"/>
  <c r="O13" i="2" s="1"/>
  <c r="J13" i="2"/>
  <c r="N13" i="2" s="1"/>
  <c r="I13" i="2"/>
  <c r="M13" i="2" s="1"/>
  <c r="H13" i="2"/>
  <c r="L13" i="2" s="1"/>
  <c r="K12" i="2"/>
  <c r="O12" i="2" s="1"/>
  <c r="J12" i="2"/>
  <c r="N12" i="2" s="1"/>
  <c r="I12" i="2"/>
  <c r="H12" i="2"/>
  <c r="L12" i="2" s="1"/>
  <c r="K11" i="2"/>
  <c r="O11" i="2" s="1"/>
  <c r="J11" i="2"/>
  <c r="N11" i="2" s="1"/>
  <c r="I11" i="2"/>
  <c r="M11" i="2" s="1"/>
  <c r="H11" i="2"/>
  <c r="L11" i="2" s="1"/>
  <c r="K10" i="2"/>
  <c r="O10" i="2" s="1"/>
  <c r="J10" i="2"/>
  <c r="N10" i="2" s="1"/>
  <c r="I10" i="2"/>
  <c r="H10" i="2"/>
  <c r="L10" i="2" s="1"/>
  <c r="K9" i="2"/>
  <c r="O9" i="2" s="1"/>
  <c r="J9" i="2"/>
  <c r="N9" i="2" s="1"/>
  <c r="I9" i="2"/>
  <c r="M9" i="2" s="1"/>
  <c r="H9" i="2"/>
  <c r="L9" i="2" s="1"/>
  <c r="K8" i="2"/>
  <c r="O8" i="2" s="1"/>
  <c r="J8" i="2"/>
  <c r="N8" i="2" s="1"/>
  <c r="I8" i="2"/>
  <c r="H8" i="2"/>
  <c r="L8" i="2" s="1"/>
  <c r="K7" i="2"/>
  <c r="O7" i="2" s="1"/>
  <c r="J7" i="2"/>
  <c r="N7" i="2" s="1"/>
  <c r="I7" i="2"/>
  <c r="M7" i="2" s="1"/>
  <c r="H7" i="2"/>
  <c r="L7" i="2" s="1"/>
  <c r="K6" i="2"/>
  <c r="O6" i="2" s="1"/>
  <c r="J6" i="2"/>
  <c r="N6" i="2" s="1"/>
  <c r="I6" i="2"/>
  <c r="H6" i="2"/>
  <c r="L6" i="2" s="1"/>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<sst xmlns="http://schemas.openxmlformats.org/spreadsheetml/2006/main" count="389" uniqueCount="198">
  <si>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</si>
  <si>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</si>
  <si>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</si>
  <si>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</si>
  <si>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</si>
  <si>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</si>
  <si>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</si>
  <si>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</si>
  <si>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</si>
  <si>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</si>
  <si>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</si>
  <si>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</si>
  <si>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</si>
  <si>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</si>
  <si>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</si>
  <si>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</si>
  <si>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</si>
  <si>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</si>
  <si>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</si>
  <si>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</si>
  <si>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</si>
  <si>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</si>
  <si>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</si>
  <si>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</si>
  <si>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</si>
  <si>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</si>
  <si>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</si>
  <si>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</si>
  <si>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</si>
  <si>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</si>
  <si>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</si>
  <si>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</si>
  <si>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</si>
  <si>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</si>
  <si>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</si>
  <si>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</si>
  <si>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</si>
  <si>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</si>
  <si>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</si>
  <si>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</si>
  <si>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</si>
  <si>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</si>
  <si>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</si>
  <si>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</si>
  <si>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</si>
  <si>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</si>
  <si>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</si>
  <si>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</si>
  <si>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</si>
  <si>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</si>
  <si>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</si>
  <si>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</si>
  <si>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</si>
  <si>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</si>
  <si>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</si>
  <si>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</si>
  <si>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</si>
  <si>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</si>
  <si>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</si>
  <si>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</si>
  <si>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</si>
  <si>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</si>
  <si>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</si>
  <si>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</si>
  <si>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</si>
  <si>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</si>
  <si>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</si>
  <si>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</si>
  <si>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</si>
  <si>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</si>
  <si>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</si>
  <si>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</si>
  <si>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</si>
  <si>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</si>
  <si>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</si>
  <si>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</si>
  <si>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</si>
  <si>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</si>
  <si>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</si>
  <si>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</si>
  <si>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</si>
  <si>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</si>
  <si>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</si>
  <si>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</si>
  <si>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</si>
  <si>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</si>
  <si>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</si>
  <si>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</si>
  <si>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</si>
  <si>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</si>
  <si>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</si>
  <si>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</si>
  <si>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</si>
  <si>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</si>
  <si>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</si>
  <si>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</si>
  <si>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</si>
  <si>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</si>
  <si>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</si>
  <si>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</si>
  <si>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</si>
  <si>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</si>
  <si>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</si>
  <si>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</si>
  <si>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</si>
  <si>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</si>
  <si>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</si>
  <si>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</si>
  <si>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</si>
  <si>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</si>
  <si>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</si>
  <si>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</si>
  <si>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</si>
  <si>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</si>
  <si>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</si>
  <si>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</si>
  <si>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</si>
  <si>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</si>
  <si>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</si>
  <si>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</si>
  <si>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</si>
  <si>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</si>
  <si>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</si>
  <si>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</si>
  <si>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</si>
  <si>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</si>
  <si>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</si>
  <si>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</si>
  <si>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</si>
  <si>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</si>
  <si>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</si>
  <si>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</si>
  <si>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</si>
  <si>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</si>
  <si>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</si>
  <si>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</si>
  <si>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</si>
  <si>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</si>
  <si>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</si>
  <si>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</si>
  <si>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</si>
  <si>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</si>
  <si>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</si>
  <si>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</si>
  <si>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</si>
  <si>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</si>
  <si>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</si>
  <si>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</si>
  <si>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</si>
  <si>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</si>
  <si>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</si>
  <si>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</si>
  <si>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</si>
  <si>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</si>
  <si>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</si>
  <si>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</si>
  <si>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</si>
  <si>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</si>
  <si>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</si>
  <si>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</si>
  <si>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</si>
  <si>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</si>
  <si>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</si>
  <si>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</si>
  <si>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</si>
  <si>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</si>
  <si>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</si>
  <si>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</si>
  <si>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</si>
  <si>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</si>
  <si>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</si>
  <si>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</si>
  <si>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</si>
  <si>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ALMUERZO</t>
  </si>
  <si>
    <t>CENA</t>
  </si>
  <si>
    <t>REFRIGERIO SENCILLO</t>
  </si>
  <si>
    <t>REFRIGERIO REFORZADO</t>
  </si>
  <si>
    <t>TIPO SERVICIO</t>
  </si>
  <si>
    <t>BOTELLA DE AGUA ECOPACK 600 ML</t>
  </si>
  <si>
    <t>RANGOS DE SERVICIO POR DÍA</t>
  </si>
  <si>
    <t>VALOR UNITARIO COTIZAR ANTES DE IMPUESTOS</t>
  </si>
  <si>
    <t>BEBIDA ISOTÓNICA X 500ML</t>
  </si>
  <si>
    <t>Observaciones</t>
  </si>
  <si>
    <t>PROMEDIO DE TARIFAS</t>
  </si>
  <si>
    <t>SUMATORIA DEL PROMEDIO DE TARIFAS</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</si>
  <si>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Ver Numeral 10 del documento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</si>
  <si>
    <t>VER PESO Y COMPOSICION DEL SERVICIO DE ALIMENTACION DEL NUMERAL 2 ALCANCE DEL PLIEGO DE CONDICIONES Y LA HOJA MINUNTAS DE ALIMENTACION</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</si>
  <si>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</si>
  <si>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</si>
  <si>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</si>
  <si>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</si>
  <si>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</si>
  <si>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</si>
  <si>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</si>
  <si>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ANEXO 2- FORMULARIO DE PRECIOS</t>
  </si>
  <si>
    <t>1-250</t>
  </si>
  <si>
    <t>251-500</t>
  </si>
  <si>
    <t>501-en adelante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</si>
</sst>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240A]\ #,##0"/>
    <numFmt numFmtId="165" formatCode="&quot;$&quot;#,##0"/>
    <numFmt numFmtId="166" formatCode="_-* #,##0_-;\-* #,##0_-;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116">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pplyProtection="1">
      <alignment horizontal="left" vertical="top" wrapText="1"/>
    </xf>
    <xf numFmtId="0" fontId="0" fillId="2" borderId="1" xfId="0" applyFill="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0" fillId="0" borderId="0" xfId="0" applyFont="1"/>
    <xf numFmtId="0" fontId="3" fillId="0" borderId="0" xfId="0" applyFont="1"/>
    <xf numFmtId="0" fontId="0" fillId="0" borderId="3" xfId="0" applyFont="1" applyBorder="1" applyAlignment="1">
      <alignment horizontal="center" vertical="center" wrapText="1"/>
    </xf>
    <xf numFmtId="0" fontId="7" fillId="0" borderId="3" xfId="1" applyFont="1" applyBorder="1" applyAlignment="1">
      <alignment horizontal="left" vertical="center" wrapText="1"/>
    </xf>
    <xf numFmtId="0" fontId="0" fillId="0" borderId="1" xfId="0" applyFont="1" applyBorder="1" applyAlignment="1">
      <alignment horizontal="center"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Border="1" applyAlignment="1">
      <alignment horizontal="center" vertical="center" wrapText="1"/>
    </xf>
    <xf numFmtId="0" fontId="2" fillId="3" borderId="2"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Font="1" applyFill="1" applyBorder="1" applyAlignment="1" applyProtection="1">
      <alignment horizontal="center" vertical="center"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0" fillId="0" borderId="0" xfId="0" applyBorder="1"/>
    <xf numFmtId="0" fontId="3" fillId="0" borderId="0" xfId="0" applyFont="1" applyBorder="1" applyAlignment="1">
      <alignment vertical="center" wrapText="1"/>
    </xf>
    <xf numFmtId="0" fontId="0" fillId="0" borderId="1" xfId="0" applyBorder="1"/>
    <xf numFmtId="0" fontId="9" fillId="0" borderId="1" xfId="0" applyFont="1" applyBorder="1" applyAlignment="1">
      <alignment vertical="center" wrapText="1"/>
    </xf>
    <xf numFmtId="0" fontId="0" fillId="0" borderId="1" xfId="0" applyFont="1" applyBorder="1" applyAlignment="1">
      <alignment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vertical="center" wrapText="1"/>
    </xf>
    <xf numFmtId="41" fontId="0" fillId="0" borderId="1" xfId="2" applyFont="1" applyFill="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5" xfId="0" applyFont="1" applyFill="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3"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166" fontId="0" fillId="0" borderId="0" xfId="3" applyNumberFormat="1" applyFont="1"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10" fillId="4" borderId="0" xfId="0" applyFont="1" applyFill="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6" xfId="0" applyFont="1" applyFill="1" applyBorder="1" applyAlignment="1">
      <alignment horizontal="center"/>
    </xf>
    <xf numFmtId="0" fontId="11" fillId="0" borderId="0" xfId="0" applyFont="1" applyFill="1" applyBorder="1" applyAlignment="1">
      <alignment horizont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0" fillId="0" borderId="1" xfId="0" applyBorder="1" applyAlignment="1">
      <alignment horizontal="left" vertical="top" wrapText="1"/>
    </xf>
    <xf numFmtId="0" fontId="3" fillId="4" borderId="1"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6" fillId="0" borderId="1" xfId="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0" xfId="1" applyFont="1" applyAlignment="1">
      <alignment horizontal="left" vertical="center" wrapText="1"/>
    </xf>
    <xf numFmtId="0" fontId="10" fillId="0" borderId="0" xfId="0" applyFont="1" applyAlignment="1">
      <alignment horizontal="center"/>
    </xf>
  </cellXfs>
  <cellStyles count="4">
    <cellStyle name="Hipervínculo" xfId="1" builtinId="8"/>
    <cellStyle name="Millares" xfId="3" builtinId="3"/>
    <cellStyle name="Millares [0]" xfId="2" builtinId="6"/>
    <cellStyle name="Normal"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opLeftCell="A80" zoomScale="80" zoomScaleNormal="80" workbookViewId="0">
      <selection activeCell="L6" sqref="L6:W84"/>
    </sheetView>
  </sheetViews>
  <sheetFormatPr baseColWidth="10" defaultRowHeight="15" x14ac:dyDescent="0.25"/>
  <cols>
    <col min="1" max="1" width="6.28515625" style="48" customWidth="1"/>
    <col min="2" max="2" width="13.5703125" customWidth="1"/>
    <col min="3" max="3" width="34.42578125" customWidth="1"/>
    <col min="4" max="7" width="16" customWidth="1"/>
    <col min="8" max="11" width="16" hidden="1" customWidth="1"/>
    <col min="16" max="19" width="0" hidden="1" customWidth="1"/>
  </cols>
  <sheetData>
    <row r="1" spans="1:23" ht="57" customHeight="1" x14ac:dyDescent="0.25">
      <c r="A1" s="68" t="s">
        <v>172</v>
      </c>
      <c r="B1" s="68"/>
      <c r="C1" s="68"/>
      <c r="D1" s="68"/>
      <c r="E1" s="68"/>
      <c r="F1" s="68"/>
      <c r="G1" s="68"/>
      <c r="H1" s="68"/>
      <c r="I1" s="68"/>
      <c r="J1" s="68"/>
      <c r="K1" s="68"/>
      <c r="L1" s="68"/>
      <c r="M1" s="68"/>
      <c r="N1" s="68"/>
      <c r="O1" s="68"/>
      <c r="P1" s="68"/>
      <c r="Q1" s="68"/>
      <c r="R1" s="68"/>
      <c r="S1" s="68"/>
      <c r="T1" s="68"/>
      <c r="U1" s="68"/>
      <c r="V1" s="68"/>
      <c r="W1" s="68"/>
    </row>
    <row r="2" spans="1:23" ht="21" x14ac:dyDescent="0.35">
      <c r="A2" s="73" t="s">
        <v>121</v>
      </c>
      <c r="B2" s="74"/>
      <c r="C2" s="74"/>
      <c r="D2" s="74"/>
      <c r="E2" s="74"/>
      <c r="F2" s="74"/>
      <c r="G2" s="74"/>
      <c r="H2" s="74"/>
      <c r="I2" s="74"/>
      <c r="J2" s="74"/>
      <c r="K2" s="74"/>
      <c r="L2" s="74"/>
      <c r="M2" s="74"/>
      <c r="N2" s="74"/>
      <c r="O2" s="74"/>
      <c r="P2" s="74"/>
      <c r="Q2" s="74"/>
      <c r="R2" s="74"/>
      <c r="S2" s="74"/>
      <c r="T2" s="74"/>
      <c r="U2" s="74"/>
      <c r="V2" s="74"/>
      <c r="W2" s="74"/>
    </row>
    <row r="3" spans="1:23" ht="12.75" customHeight="1" x14ac:dyDescent="0.25">
      <c r="A3" s="75" t="s">
        <v>89</v>
      </c>
      <c r="B3" s="76"/>
      <c r="C3" s="76"/>
      <c r="D3" s="76"/>
      <c r="E3" s="76"/>
      <c r="F3" s="76"/>
      <c r="G3" s="76"/>
      <c r="H3" s="76"/>
      <c r="I3" s="76"/>
      <c r="J3" s="76"/>
      <c r="K3" s="76"/>
      <c r="L3" s="76"/>
      <c r="M3" s="76"/>
      <c r="N3" s="76"/>
      <c r="O3" s="76"/>
      <c r="P3" s="76"/>
      <c r="Q3" s="76"/>
      <c r="R3" s="76"/>
      <c r="S3" s="76"/>
      <c r="T3" s="76"/>
      <c r="U3" s="76"/>
      <c r="V3" s="76"/>
      <c r="W3" s="76"/>
    </row>
    <row r="4" spans="1:23" ht="79.5" customHeight="1" x14ac:dyDescent="0.25">
      <c r="A4" s="53"/>
      <c r="B4" s="53"/>
      <c r="C4" s="53"/>
      <c r="D4" s="69" t="s">
        <v>161</v>
      </c>
      <c r="E4" s="70"/>
      <c r="F4" s="70"/>
      <c r="G4" s="71"/>
      <c r="H4" s="55"/>
      <c r="I4" s="55"/>
      <c r="J4" s="55"/>
      <c r="K4" s="55"/>
      <c r="L4" s="72" t="s">
        <v>170</v>
      </c>
      <c r="M4" s="72"/>
      <c r="N4" s="72"/>
      <c r="O4" s="72"/>
      <c r="P4" s="54"/>
      <c r="Q4" s="54"/>
      <c r="R4" s="54"/>
      <c r="S4" s="54"/>
      <c r="T4" s="72" t="s">
        <v>171</v>
      </c>
      <c r="U4" s="72"/>
      <c r="V4" s="72"/>
      <c r="W4" s="72"/>
    </row>
    <row r="5" spans="1:23" ht="105" x14ac:dyDescent="0.25">
      <c r="A5" s="24" t="s">
        <v>3</v>
      </c>
      <c r="B5" s="24" t="s">
        <v>18</v>
      </c>
      <c r="C5" s="24" t="s">
        <v>1</v>
      </c>
      <c r="D5" s="25" t="s">
        <v>22</v>
      </c>
      <c r="E5" s="25" t="s">
        <v>23</v>
      </c>
      <c r="F5" s="25" t="s">
        <v>24</v>
      </c>
      <c r="G5" s="25" t="s">
        <v>25</v>
      </c>
      <c r="H5" s="25" t="s">
        <v>162</v>
      </c>
      <c r="I5" s="25" t="s">
        <v>163</v>
      </c>
      <c r="J5" s="25" t="s">
        <v>164</v>
      </c>
      <c r="K5" s="25" t="s">
        <v>165</v>
      </c>
      <c r="L5" s="25" t="s">
        <v>22</v>
      </c>
      <c r="M5" s="25" t="s">
        <v>23</v>
      </c>
      <c r="N5" s="25" t="s">
        <v>24</v>
      </c>
      <c r="O5" s="25" t="s">
        <v>25</v>
      </c>
      <c r="P5" s="25" t="s">
        <v>166</v>
      </c>
      <c r="Q5" s="25" t="s">
        <v>167</v>
      </c>
      <c r="R5" s="25" t="s">
        <v>168</v>
      </c>
      <c r="S5" s="25" t="s">
        <v>169</v>
      </c>
      <c r="T5" s="25" t="s">
        <v>22</v>
      </c>
      <c r="U5" s="25" t="s">
        <v>23</v>
      </c>
      <c r="V5" s="25" t="s">
        <v>24</v>
      </c>
      <c r="W5" s="25" t="s">
        <v>25</v>
      </c>
    </row>
    <row r="6" spans="1:23" ht="105" x14ac:dyDescent="0.25">
      <c r="A6" s="4">
        <v>1</v>
      </c>
      <c r="B6" s="8" t="s">
        <v>2</v>
      </c>
      <c r="C6" s="5" t="s">
        <v>26</v>
      </c>
      <c r="D6" s="26">
        <v>6900</v>
      </c>
      <c r="E6" s="26">
        <v>6800</v>
      </c>
      <c r="F6" s="26">
        <v>6700</v>
      </c>
      <c r="G6" s="27">
        <v>6600</v>
      </c>
      <c r="H6" s="56">
        <f>((D6/1.19)*15%)+(D6/1.19)</f>
        <v>6668.0672268907565</v>
      </c>
      <c r="I6" s="27">
        <f t="shared" ref="I6:K6" si="0">((E6/1.19)*15%)+(E6/1.19)</f>
        <v>6571.4285714285716</v>
      </c>
      <c r="J6" s="27">
        <f t="shared" si="0"/>
        <v>6474.7899159663866</v>
      </c>
      <c r="K6" s="27">
        <f t="shared" si="0"/>
        <v>6378.1512605042017</v>
      </c>
      <c r="L6" s="56">
        <f>(H6*0.19)+H6</f>
        <v>7935</v>
      </c>
      <c r="M6" s="57">
        <f t="shared" ref="M6:O6" si="1">(I6*0.19)+I6</f>
        <v>7820</v>
      </c>
      <c r="N6" s="57">
        <f t="shared" si="1"/>
        <v>7705</v>
      </c>
      <c r="O6" s="57">
        <f t="shared" si="1"/>
        <v>7590</v>
      </c>
      <c r="P6" s="56">
        <f>((D6/1.19)*18%)+(D6/1.19)</f>
        <v>6842.0168067226896</v>
      </c>
      <c r="Q6" s="57">
        <f t="shared" ref="Q6:S6" si="2">((E6/1.19)*18%)+(E6/1.19)</f>
        <v>6742.8571428571431</v>
      </c>
      <c r="R6" s="57">
        <f t="shared" si="2"/>
        <v>6643.6974789915967</v>
      </c>
      <c r="S6" s="57">
        <f t="shared" si="2"/>
        <v>6544.5378151260502</v>
      </c>
      <c r="T6" s="57">
        <f>(P6*0.19)+P6</f>
        <v>8142.0000000000009</v>
      </c>
      <c r="U6" s="57">
        <f t="shared" ref="U6:W6" si="3">(Q6*0.19)+Q6</f>
        <v>8024</v>
      </c>
      <c r="V6" s="57">
        <f t="shared" si="3"/>
        <v>7906</v>
      </c>
      <c r="W6" s="57">
        <f t="shared" si="3"/>
        <v>7788</v>
      </c>
    </row>
    <row r="7" spans="1:23" ht="92.25" customHeight="1" x14ac:dyDescent="0.25">
      <c r="A7" s="4">
        <v>2</v>
      </c>
      <c r="B7" s="8" t="s">
        <v>2</v>
      </c>
      <c r="C7" s="6" t="s">
        <v>27</v>
      </c>
      <c r="D7" s="26">
        <v>6900</v>
      </c>
      <c r="E7" s="26">
        <v>6800</v>
      </c>
      <c r="F7" s="26">
        <v>6700</v>
      </c>
      <c r="G7" s="27">
        <v>6600</v>
      </c>
      <c r="H7" s="27">
        <f t="shared" ref="H7:H70" si="4">((D7/1.19)*15%)+(D7/1.19)</f>
        <v>6668.0672268907565</v>
      </c>
      <c r="I7" s="27">
        <f t="shared" ref="I7:I70" si="5">((E7/1.19)*15%)+(E7/1.19)</f>
        <v>6571.4285714285716</v>
      </c>
      <c r="J7" s="27">
        <f t="shared" ref="J7:J70" si="6">((F7/1.19)*15%)+(F7/1.19)</f>
        <v>6474.7899159663866</v>
      </c>
      <c r="K7" s="27">
        <f t="shared" ref="K7:K70" si="7">((G7/1.19)*15%)+(G7/1.19)</f>
        <v>6378.1512605042017</v>
      </c>
      <c r="L7" s="57">
        <f t="shared" ref="L7:L70" si="8">(H7*0.19)+H7</f>
        <v>7935</v>
      </c>
      <c r="M7" s="57">
        <f t="shared" ref="M7:M70" si="9">(I7*0.19)+I7</f>
        <v>7820</v>
      </c>
      <c r="N7" s="57">
        <f t="shared" ref="N7:N70" si="10">(J7*0.19)+J7</f>
        <v>7705</v>
      </c>
      <c r="O7" s="57">
        <f t="shared" ref="O7:O70" si="11">(K7*0.19)+K7</f>
        <v>7590</v>
      </c>
      <c r="P7" s="57">
        <f t="shared" ref="P7:P70" si="12">((D7/1.19)*18%)+(D7/1.19)</f>
        <v>6842.0168067226896</v>
      </c>
      <c r="Q7" s="57">
        <f t="shared" ref="Q7:Q70" si="13">((E7/1.19)*18%)+(E7/1.19)</f>
        <v>6742.8571428571431</v>
      </c>
      <c r="R7" s="57">
        <f t="shared" ref="R7:R70" si="14">((F7/1.19)*18%)+(F7/1.19)</f>
        <v>6643.6974789915967</v>
      </c>
      <c r="S7" s="57">
        <f t="shared" ref="S7:S70" si="15">((G7/1.19)*18%)+(G7/1.19)</f>
        <v>6544.5378151260502</v>
      </c>
      <c r="T7" s="57">
        <f t="shared" ref="T7:T70" si="16">(P7*0.19)+P7</f>
        <v>8142.0000000000009</v>
      </c>
      <c r="U7" s="57">
        <f t="shared" ref="U7:U70" si="17">(Q7*0.19)+Q7</f>
        <v>8024</v>
      </c>
      <c r="V7" s="57">
        <f t="shared" ref="V7:V70" si="18">(R7*0.19)+R7</f>
        <v>7906</v>
      </c>
      <c r="W7" s="57">
        <f t="shared" ref="W7:W70" si="19">(S7*0.19)+S7</f>
        <v>7788</v>
      </c>
    </row>
    <row r="8" spans="1:23" ht="124.5" customHeight="1" x14ac:dyDescent="0.25">
      <c r="A8" s="4">
        <v>3</v>
      </c>
      <c r="B8" s="8" t="s">
        <v>2</v>
      </c>
      <c r="C8" s="6" t="s">
        <v>28</v>
      </c>
      <c r="D8" s="26">
        <v>6900</v>
      </c>
      <c r="E8" s="26">
        <v>6800</v>
      </c>
      <c r="F8" s="26">
        <v>6700</v>
      </c>
      <c r="G8" s="27">
        <v>6600</v>
      </c>
      <c r="H8" s="27">
        <f t="shared" si="4"/>
        <v>6668.0672268907565</v>
      </c>
      <c r="I8" s="27">
        <f t="shared" si="5"/>
        <v>6571.4285714285716</v>
      </c>
      <c r="J8" s="27">
        <f t="shared" si="6"/>
        <v>6474.7899159663866</v>
      </c>
      <c r="K8" s="27">
        <f t="shared" si="7"/>
        <v>6378.1512605042017</v>
      </c>
      <c r="L8" s="57">
        <f t="shared" si="8"/>
        <v>7935</v>
      </c>
      <c r="M8" s="57">
        <f t="shared" si="9"/>
        <v>7820</v>
      </c>
      <c r="N8" s="57">
        <f t="shared" si="10"/>
        <v>7705</v>
      </c>
      <c r="O8" s="57">
        <f t="shared" si="11"/>
        <v>7590</v>
      </c>
      <c r="P8" s="57">
        <f t="shared" si="12"/>
        <v>6842.0168067226896</v>
      </c>
      <c r="Q8" s="57">
        <f t="shared" si="13"/>
        <v>6742.8571428571431</v>
      </c>
      <c r="R8" s="57">
        <f t="shared" si="14"/>
        <v>6643.6974789915967</v>
      </c>
      <c r="S8" s="57">
        <f t="shared" si="15"/>
        <v>6544.5378151260502</v>
      </c>
      <c r="T8" s="57">
        <f t="shared" si="16"/>
        <v>8142.0000000000009</v>
      </c>
      <c r="U8" s="57">
        <f t="shared" si="17"/>
        <v>8024</v>
      </c>
      <c r="V8" s="57">
        <f t="shared" si="18"/>
        <v>7906</v>
      </c>
      <c r="W8" s="57">
        <f t="shared" si="19"/>
        <v>7788</v>
      </c>
    </row>
    <row r="9" spans="1:23" ht="120" x14ac:dyDescent="0.25">
      <c r="A9" s="4">
        <v>4</v>
      </c>
      <c r="B9" s="8" t="s">
        <v>2</v>
      </c>
      <c r="C9" s="5" t="s">
        <v>30</v>
      </c>
      <c r="D9" s="26">
        <v>6900</v>
      </c>
      <c r="E9" s="26">
        <v>6800</v>
      </c>
      <c r="F9" s="26">
        <v>6700</v>
      </c>
      <c r="G9" s="27">
        <v>6600</v>
      </c>
      <c r="H9" s="27">
        <f t="shared" si="4"/>
        <v>6668.0672268907565</v>
      </c>
      <c r="I9" s="27">
        <f t="shared" si="5"/>
        <v>6571.4285714285716</v>
      </c>
      <c r="J9" s="27">
        <f t="shared" si="6"/>
        <v>6474.7899159663866</v>
      </c>
      <c r="K9" s="27">
        <f t="shared" si="7"/>
        <v>6378.1512605042017</v>
      </c>
      <c r="L9" s="57">
        <f t="shared" si="8"/>
        <v>7935</v>
      </c>
      <c r="M9" s="57">
        <f t="shared" si="9"/>
        <v>7820</v>
      </c>
      <c r="N9" s="57">
        <f t="shared" si="10"/>
        <v>7705</v>
      </c>
      <c r="O9" s="57">
        <f t="shared" si="11"/>
        <v>7590</v>
      </c>
      <c r="P9" s="57">
        <f t="shared" si="12"/>
        <v>6842.0168067226896</v>
      </c>
      <c r="Q9" s="57">
        <f t="shared" si="13"/>
        <v>6742.8571428571431</v>
      </c>
      <c r="R9" s="57">
        <f t="shared" si="14"/>
        <v>6643.6974789915967</v>
      </c>
      <c r="S9" s="57">
        <f t="shared" si="15"/>
        <v>6544.5378151260502</v>
      </c>
      <c r="T9" s="57">
        <f t="shared" si="16"/>
        <v>8142.0000000000009</v>
      </c>
      <c r="U9" s="57">
        <f t="shared" si="17"/>
        <v>8024</v>
      </c>
      <c r="V9" s="57">
        <f t="shared" si="18"/>
        <v>7906</v>
      </c>
      <c r="W9" s="57">
        <f t="shared" si="19"/>
        <v>7788</v>
      </c>
    </row>
    <row r="10" spans="1:23" ht="120" x14ac:dyDescent="0.25">
      <c r="A10" s="4">
        <v>5</v>
      </c>
      <c r="B10" s="8" t="s">
        <v>2</v>
      </c>
      <c r="C10" s="5" t="s">
        <v>31</v>
      </c>
      <c r="D10" s="26">
        <v>6900</v>
      </c>
      <c r="E10" s="26">
        <v>6800</v>
      </c>
      <c r="F10" s="26">
        <v>6700</v>
      </c>
      <c r="G10" s="27">
        <v>6600</v>
      </c>
      <c r="H10" s="27">
        <f t="shared" si="4"/>
        <v>6668.0672268907565</v>
      </c>
      <c r="I10" s="27">
        <f t="shared" si="5"/>
        <v>6571.4285714285716</v>
      </c>
      <c r="J10" s="27">
        <f t="shared" si="6"/>
        <v>6474.7899159663866</v>
      </c>
      <c r="K10" s="27">
        <f t="shared" si="7"/>
        <v>6378.1512605042017</v>
      </c>
      <c r="L10" s="57">
        <f t="shared" si="8"/>
        <v>7935</v>
      </c>
      <c r="M10" s="57">
        <f t="shared" si="9"/>
        <v>7820</v>
      </c>
      <c r="N10" s="57">
        <f t="shared" si="10"/>
        <v>7705</v>
      </c>
      <c r="O10" s="57">
        <f t="shared" si="11"/>
        <v>7590</v>
      </c>
      <c r="P10" s="57">
        <f t="shared" si="12"/>
        <v>6842.0168067226896</v>
      </c>
      <c r="Q10" s="57">
        <f t="shared" si="13"/>
        <v>6742.8571428571431</v>
      </c>
      <c r="R10" s="57">
        <f t="shared" si="14"/>
        <v>6643.6974789915967</v>
      </c>
      <c r="S10" s="57">
        <f t="shared" si="15"/>
        <v>6544.5378151260502</v>
      </c>
      <c r="T10" s="57">
        <f t="shared" si="16"/>
        <v>8142.0000000000009</v>
      </c>
      <c r="U10" s="57">
        <f t="shared" si="17"/>
        <v>8024</v>
      </c>
      <c r="V10" s="57">
        <f t="shared" si="18"/>
        <v>7906</v>
      </c>
      <c r="W10" s="57">
        <f t="shared" si="19"/>
        <v>7788</v>
      </c>
    </row>
    <row r="11" spans="1:23" ht="120" x14ac:dyDescent="0.25">
      <c r="A11" s="4">
        <v>6</v>
      </c>
      <c r="B11" s="8" t="s">
        <v>2</v>
      </c>
      <c r="C11" s="5" t="s">
        <v>32</v>
      </c>
      <c r="D11" s="26">
        <v>6900</v>
      </c>
      <c r="E11" s="26">
        <v>6800</v>
      </c>
      <c r="F11" s="26">
        <v>6700</v>
      </c>
      <c r="G11" s="27">
        <v>6600</v>
      </c>
      <c r="H11" s="27">
        <f t="shared" si="4"/>
        <v>6668.0672268907565</v>
      </c>
      <c r="I11" s="27">
        <f t="shared" si="5"/>
        <v>6571.4285714285716</v>
      </c>
      <c r="J11" s="27">
        <f t="shared" si="6"/>
        <v>6474.7899159663866</v>
      </c>
      <c r="K11" s="27">
        <f t="shared" si="7"/>
        <v>6378.1512605042017</v>
      </c>
      <c r="L11" s="57">
        <f t="shared" si="8"/>
        <v>7935</v>
      </c>
      <c r="M11" s="57">
        <f t="shared" si="9"/>
        <v>7820</v>
      </c>
      <c r="N11" s="57">
        <f t="shared" si="10"/>
        <v>7705</v>
      </c>
      <c r="O11" s="57">
        <f t="shared" si="11"/>
        <v>7590</v>
      </c>
      <c r="P11" s="57">
        <f t="shared" si="12"/>
        <v>6842.0168067226896</v>
      </c>
      <c r="Q11" s="57">
        <f t="shared" si="13"/>
        <v>6742.8571428571431</v>
      </c>
      <c r="R11" s="57">
        <f t="shared" si="14"/>
        <v>6643.6974789915967</v>
      </c>
      <c r="S11" s="57">
        <f t="shared" si="15"/>
        <v>6544.5378151260502</v>
      </c>
      <c r="T11" s="57">
        <f t="shared" si="16"/>
        <v>8142.0000000000009</v>
      </c>
      <c r="U11" s="57">
        <f t="shared" si="17"/>
        <v>8024</v>
      </c>
      <c r="V11" s="57">
        <f t="shared" si="18"/>
        <v>7906</v>
      </c>
      <c r="W11" s="57">
        <f t="shared" si="19"/>
        <v>7788</v>
      </c>
    </row>
    <row r="12" spans="1:23" ht="120" x14ac:dyDescent="0.25">
      <c r="A12" s="4">
        <v>7</v>
      </c>
      <c r="B12" s="8" t="s">
        <v>2</v>
      </c>
      <c r="C12" s="5" t="s">
        <v>33</v>
      </c>
      <c r="D12" s="26">
        <v>6900</v>
      </c>
      <c r="E12" s="26">
        <v>6800</v>
      </c>
      <c r="F12" s="26">
        <v>6700</v>
      </c>
      <c r="G12" s="27">
        <v>6600</v>
      </c>
      <c r="H12" s="27">
        <f t="shared" si="4"/>
        <v>6668.0672268907565</v>
      </c>
      <c r="I12" s="27">
        <f t="shared" si="5"/>
        <v>6571.4285714285716</v>
      </c>
      <c r="J12" s="27">
        <f t="shared" si="6"/>
        <v>6474.7899159663866</v>
      </c>
      <c r="K12" s="27">
        <f t="shared" si="7"/>
        <v>6378.1512605042017</v>
      </c>
      <c r="L12" s="57">
        <f t="shared" si="8"/>
        <v>7935</v>
      </c>
      <c r="M12" s="57">
        <f t="shared" si="9"/>
        <v>7820</v>
      </c>
      <c r="N12" s="57">
        <f t="shared" si="10"/>
        <v>7705</v>
      </c>
      <c r="O12" s="57">
        <f t="shared" si="11"/>
        <v>7590</v>
      </c>
      <c r="P12" s="57">
        <f t="shared" si="12"/>
        <v>6842.0168067226896</v>
      </c>
      <c r="Q12" s="57">
        <f t="shared" si="13"/>
        <v>6742.8571428571431</v>
      </c>
      <c r="R12" s="57">
        <f t="shared" si="14"/>
        <v>6643.6974789915967</v>
      </c>
      <c r="S12" s="57">
        <f t="shared" si="15"/>
        <v>6544.5378151260502</v>
      </c>
      <c r="T12" s="57">
        <f t="shared" si="16"/>
        <v>8142.0000000000009</v>
      </c>
      <c r="U12" s="57">
        <f t="shared" si="17"/>
        <v>8024</v>
      </c>
      <c r="V12" s="57">
        <f t="shared" si="18"/>
        <v>7906</v>
      </c>
      <c r="W12" s="57">
        <f t="shared" si="19"/>
        <v>7788</v>
      </c>
    </row>
    <row r="13" spans="1:23" ht="105" x14ac:dyDescent="0.25">
      <c r="A13" s="4">
        <v>8</v>
      </c>
      <c r="B13" s="8" t="s">
        <v>2</v>
      </c>
      <c r="C13" s="7" t="s">
        <v>34</v>
      </c>
      <c r="D13" s="26">
        <v>6900</v>
      </c>
      <c r="E13" s="26">
        <v>6800</v>
      </c>
      <c r="F13" s="26">
        <v>6700</v>
      </c>
      <c r="G13" s="27">
        <v>6600</v>
      </c>
      <c r="H13" s="27">
        <f t="shared" si="4"/>
        <v>6668.0672268907565</v>
      </c>
      <c r="I13" s="27">
        <f t="shared" si="5"/>
        <v>6571.4285714285716</v>
      </c>
      <c r="J13" s="27">
        <f t="shared" si="6"/>
        <v>6474.7899159663866</v>
      </c>
      <c r="K13" s="27">
        <f t="shared" si="7"/>
        <v>6378.1512605042017</v>
      </c>
      <c r="L13" s="57">
        <f t="shared" si="8"/>
        <v>7935</v>
      </c>
      <c r="M13" s="57">
        <f t="shared" si="9"/>
        <v>7820</v>
      </c>
      <c r="N13" s="57">
        <f t="shared" si="10"/>
        <v>7705</v>
      </c>
      <c r="O13" s="57">
        <f t="shared" si="11"/>
        <v>7590</v>
      </c>
      <c r="P13" s="57">
        <f t="shared" si="12"/>
        <v>6842.0168067226896</v>
      </c>
      <c r="Q13" s="57">
        <f t="shared" si="13"/>
        <v>6742.8571428571431</v>
      </c>
      <c r="R13" s="57">
        <f t="shared" si="14"/>
        <v>6643.6974789915967</v>
      </c>
      <c r="S13" s="57">
        <f t="shared" si="15"/>
        <v>6544.5378151260502</v>
      </c>
      <c r="T13" s="57">
        <f t="shared" si="16"/>
        <v>8142.0000000000009</v>
      </c>
      <c r="U13" s="57">
        <f t="shared" si="17"/>
        <v>8024</v>
      </c>
      <c r="V13" s="57">
        <f t="shared" si="18"/>
        <v>7906</v>
      </c>
      <c r="W13" s="57">
        <f t="shared" si="19"/>
        <v>7788</v>
      </c>
    </row>
    <row r="14" spans="1:23" ht="75" x14ac:dyDescent="0.25">
      <c r="A14" s="4">
        <v>9</v>
      </c>
      <c r="B14" s="8" t="s">
        <v>2</v>
      </c>
      <c r="C14" s="5" t="s">
        <v>35</v>
      </c>
      <c r="D14" s="26">
        <v>6900</v>
      </c>
      <c r="E14" s="26">
        <v>6800</v>
      </c>
      <c r="F14" s="26">
        <v>6700</v>
      </c>
      <c r="G14" s="27">
        <v>6600</v>
      </c>
      <c r="H14" s="27">
        <f t="shared" si="4"/>
        <v>6668.0672268907565</v>
      </c>
      <c r="I14" s="27">
        <f t="shared" si="5"/>
        <v>6571.4285714285716</v>
      </c>
      <c r="J14" s="27">
        <f t="shared" si="6"/>
        <v>6474.7899159663866</v>
      </c>
      <c r="K14" s="27">
        <f t="shared" si="7"/>
        <v>6378.1512605042017</v>
      </c>
      <c r="L14" s="57">
        <f t="shared" si="8"/>
        <v>7935</v>
      </c>
      <c r="M14" s="57">
        <f t="shared" si="9"/>
        <v>7820</v>
      </c>
      <c r="N14" s="57">
        <f t="shared" si="10"/>
        <v>7705</v>
      </c>
      <c r="O14" s="57">
        <f t="shared" si="11"/>
        <v>7590</v>
      </c>
      <c r="P14" s="57">
        <f t="shared" si="12"/>
        <v>6842.0168067226896</v>
      </c>
      <c r="Q14" s="57">
        <f t="shared" si="13"/>
        <v>6742.8571428571431</v>
      </c>
      <c r="R14" s="57">
        <f t="shared" si="14"/>
        <v>6643.6974789915967</v>
      </c>
      <c r="S14" s="57">
        <f t="shared" si="15"/>
        <v>6544.5378151260502</v>
      </c>
      <c r="T14" s="57">
        <f t="shared" si="16"/>
        <v>8142.0000000000009</v>
      </c>
      <c r="U14" s="57">
        <f t="shared" si="17"/>
        <v>8024</v>
      </c>
      <c r="V14" s="57">
        <f t="shared" si="18"/>
        <v>7906</v>
      </c>
      <c r="W14" s="57">
        <f t="shared" si="19"/>
        <v>7788</v>
      </c>
    </row>
    <row r="15" spans="1:23" ht="105" x14ac:dyDescent="0.25">
      <c r="A15" s="4">
        <v>10</v>
      </c>
      <c r="B15" s="8" t="s">
        <v>2</v>
      </c>
      <c r="C15" s="7" t="s">
        <v>36</v>
      </c>
      <c r="D15" s="26">
        <v>6900</v>
      </c>
      <c r="E15" s="26">
        <v>6800</v>
      </c>
      <c r="F15" s="26">
        <v>6700</v>
      </c>
      <c r="G15" s="27">
        <v>6600</v>
      </c>
      <c r="H15" s="27">
        <f t="shared" si="4"/>
        <v>6668.0672268907565</v>
      </c>
      <c r="I15" s="27">
        <f t="shared" si="5"/>
        <v>6571.4285714285716</v>
      </c>
      <c r="J15" s="27">
        <f t="shared" si="6"/>
        <v>6474.7899159663866</v>
      </c>
      <c r="K15" s="27">
        <f t="shared" si="7"/>
        <v>6378.1512605042017</v>
      </c>
      <c r="L15" s="57">
        <f t="shared" si="8"/>
        <v>7935</v>
      </c>
      <c r="M15" s="57">
        <f t="shared" si="9"/>
        <v>7820</v>
      </c>
      <c r="N15" s="57">
        <f t="shared" si="10"/>
        <v>7705</v>
      </c>
      <c r="O15" s="57">
        <f t="shared" si="11"/>
        <v>7590</v>
      </c>
      <c r="P15" s="57">
        <f t="shared" si="12"/>
        <v>6842.0168067226896</v>
      </c>
      <c r="Q15" s="57">
        <f t="shared" si="13"/>
        <v>6742.8571428571431</v>
      </c>
      <c r="R15" s="57">
        <f t="shared" si="14"/>
        <v>6643.6974789915967</v>
      </c>
      <c r="S15" s="57">
        <f t="shared" si="15"/>
        <v>6544.5378151260502</v>
      </c>
      <c r="T15" s="57">
        <f t="shared" si="16"/>
        <v>8142.0000000000009</v>
      </c>
      <c r="U15" s="57">
        <f t="shared" si="17"/>
        <v>8024</v>
      </c>
      <c r="V15" s="57">
        <f t="shared" si="18"/>
        <v>7906</v>
      </c>
      <c r="W15" s="57">
        <f t="shared" si="19"/>
        <v>7788</v>
      </c>
    </row>
    <row r="16" spans="1:23" ht="135" x14ac:dyDescent="0.25">
      <c r="A16" s="4">
        <v>11</v>
      </c>
      <c r="B16" s="8" t="s">
        <v>2</v>
      </c>
      <c r="C16" s="7" t="s">
        <v>37</v>
      </c>
      <c r="D16" s="26">
        <v>6900</v>
      </c>
      <c r="E16" s="26">
        <v>6800</v>
      </c>
      <c r="F16" s="26">
        <v>6700</v>
      </c>
      <c r="G16" s="27">
        <v>6600</v>
      </c>
      <c r="H16" s="27">
        <f t="shared" si="4"/>
        <v>6668.0672268907565</v>
      </c>
      <c r="I16" s="27">
        <f t="shared" si="5"/>
        <v>6571.4285714285716</v>
      </c>
      <c r="J16" s="27">
        <f t="shared" si="6"/>
        <v>6474.7899159663866</v>
      </c>
      <c r="K16" s="27">
        <f t="shared" si="7"/>
        <v>6378.1512605042017</v>
      </c>
      <c r="L16" s="57">
        <f t="shared" si="8"/>
        <v>7935</v>
      </c>
      <c r="M16" s="57">
        <f t="shared" si="9"/>
        <v>7820</v>
      </c>
      <c r="N16" s="57">
        <f t="shared" si="10"/>
        <v>7705</v>
      </c>
      <c r="O16" s="57">
        <f t="shared" si="11"/>
        <v>7590</v>
      </c>
      <c r="P16" s="57">
        <f t="shared" si="12"/>
        <v>6842.0168067226896</v>
      </c>
      <c r="Q16" s="57">
        <f t="shared" si="13"/>
        <v>6742.8571428571431</v>
      </c>
      <c r="R16" s="57">
        <f t="shared" si="14"/>
        <v>6643.6974789915967</v>
      </c>
      <c r="S16" s="57">
        <f t="shared" si="15"/>
        <v>6544.5378151260502</v>
      </c>
      <c r="T16" s="57">
        <f t="shared" si="16"/>
        <v>8142.0000000000009</v>
      </c>
      <c r="U16" s="57">
        <f t="shared" si="17"/>
        <v>8024</v>
      </c>
      <c r="V16" s="57">
        <f t="shared" si="18"/>
        <v>7906</v>
      </c>
      <c r="W16" s="57">
        <f t="shared" si="19"/>
        <v>7788</v>
      </c>
    </row>
    <row r="17" spans="1:23" ht="105" x14ac:dyDescent="0.25">
      <c r="A17" s="4">
        <v>12</v>
      </c>
      <c r="B17" s="8" t="s">
        <v>2</v>
      </c>
      <c r="C17" s="7" t="s">
        <v>38</v>
      </c>
      <c r="D17" s="26">
        <v>6900</v>
      </c>
      <c r="E17" s="26">
        <v>6800</v>
      </c>
      <c r="F17" s="26">
        <v>6700</v>
      </c>
      <c r="G17" s="27">
        <v>6600</v>
      </c>
      <c r="H17" s="27">
        <f t="shared" si="4"/>
        <v>6668.0672268907565</v>
      </c>
      <c r="I17" s="27">
        <f t="shared" si="5"/>
        <v>6571.4285714285716</v>
      </c>
      <c r="J17" s="27">
        <f t="shared" si="6"/>
        <v>6474.7899159663866</v>
      </c>
      <c r="K17" s="27">
        <f t="shared" si="7"/>
        <v>6378.1512605042017</v>
      </c>
      <c r="L17" s="57">
        <f t="shared" si="8"/>
        <v>7935</v>
      </c>
      <c r="M17" s="57">
        <f t="shared" si="9"/>
        <v>7820</v>
      </c>
      <c r="N17" s="57">
        <f t="shared" si="10"/>
        <v>7705</v>
      </c>
      <c r="O17" s="57">
        <f t="shared" si="11"/>
        <v>7590</v>
      </c>
      <c r="P17" s="57">
        <f t="shared" si="12"/>
        <v>6842.0168067226896</v>
      </c>
      <c r="Q17" s="57">
        <f t="shared" si="13"/>
        <v>6742.8571428571431</v>
      </c>
      <c r="R17" s="57">
        <f t="shared" si="14"/>
        <v>6643.6974789915967</v>
      </c>
      <c r="S17" s="57">
        <f t="shared" si="15"/>
        <v>6544.5378151260502</v>
      </c>
      <c r="T17" s="57">
        <f t="shared" si="16"/>
        <v>8142.0000000000009</v>
      </c>
      <c r="U17" s="57">
        <f t="shared" si="17"/>
        <v>8024</v>
      </c>
      <c r="V17" s="57">
        <f t="shared" si="18"/>
        <v>7906</v>
      </c>
      <c r="W17" s="57">
        <f t="shared" si="19"/>
        <v>7788</v>
      </c>
    </row>
    <row r="18" spans="1:23" ht="90" x14ac:dyDescent="0.25">
      <c r="A18" s="4">
        <v>1</v>
      </c>
      <c r="B18" s="1" t="s">
        <v>0</v>
      </c>
      <c r="C18" s="5" t="s">
        <v>39</v>
      </c>
      <c r="D18" s="26">
        <v>5650</v>
      </c>
      <c r="E18" s="26">
        <v>5600</v>
      </c>
      <c r="F18" s="26">
        <v>5500</v>
      </c>
      <c r="G18" s="27">
        <v>5450</v>
      </c>
      <c r="H18" s="27">
        <f t="shared" si="4"/>
        <v>5460.0840336134461</v>
      </c>
      <c r="I18" s="27">
        <f t="shared" si="5"/>
        <v>5411.7647058823532</v>
      </c>
      <c r="J18" s="27">
        <f t="shared" si="6"/>
        <v>5315.1260504201682</v>
      </c>
      <c r="K18" s="27">
        <f t="shared" si="7"/>
        <v>5266.8067226890762</v>
      </c>
      <c r="L18" s="57">
        <f t="shared" si="8"/>
        <v>6497.5000000000009</v>
      </c>
      <c r="M18" s="57">
        <f t="shared" si="9"/>
        <v>6440</v>
      </c>
      <c r="N18" s="57">
        <f t="shared" si="10"/>
        <v>6325</v>
      </c>
      <c r="O18" s="57">
        <f t="shared" si="11"/>
        <v>6267.5000000000009</v>
      </c>
      <c r="P18" s="57">
        <f t="shared" si="12"/>
        <v>5602.5210084033624</v>
      </c>
      <c r="Q18" s="57">
        <f t="shared" si="13"/>
        <v>5552.9411764705883</v>
      </c>
      <c r="R18" s="57">
        <f t="shared" si="14"/>
        <v>5453.7815126050418</v>
      </c>
      <c r="S18" s="57">
        <f t="shared" si="15"/>
        <v>5404.2016806722695</v>
      </c>
      <c r="T18" s="57">
        <f t="shared" si="16"/>
        <v>6667.0000000000018</v>
      </c>
      <c r="U18" s="57">
        <f t="shared" si="17"/>
        <v>6608</v>
      </c>
      <c r="V18" s="57">
        <f t="shared" si="18"/>
        <v>6490</v>
      </c>
      <c r="W18" s="57">
        <f t="shared" si="19"/>
        <v>6431.0000000000009</v>
      </c>
    </row>
    <row r="19" spans="1:23" ht="90" x14ac:dyDescent="0.25">
      <c r="A19" s="4">
        <v>2</v>
      </c>
      <c r="B19" s="1" t="s">
        <v>0</v>
      </c>
      <c r="C19" s="6" t="s">
        <v>40</v>
      </c>
      <c r="D19" s="26">
        <v>5650</v>
      </c>
      <c r="E19" s="26">
        <v>5600</v>
      </c>
      <c r="F19" s="26">
        <v>5500</v>
      </c>
      <c r="G19" s="27">
        <v>5450</v>
      </c>
      <c r="H19" s="27">
        <f t="shared" si="4"/>
        <v>5460.0840336134461</v>
      </c>
      <c r="I19" s="27">
        <f t="shared" si="5"/>
        <v>5411.7647058823532</v>
      </c>
      <c r="J19" s="27">
        <f t="shared" si="6"/>
        <v>5315.1260504201682</v>
      </c>
      <c r="K19" s="27">
        <f t="shared" si="7"/>
        <v>5266.8067226890762</v>
      </c>
      <c r="L19" s="57">
        <f t="shared" si="8"/>
        <v>6497.5000000000009</v>
      </c>
      <c r="M19" s="57">
        <f t="shared" si="9"/>
        <v>6440</v>
      </c>
      <c r="N19" s="57">
        <f t="shared" si="10"/>
        <v>6325</v>
      </c>
      <c r="O19" s="57">
        <f t="shared" si="11"/>
        <v>6267.5000000000009</v>
      </c>
      <c r="P19" s="57">
        <f t="shared" si="12"/>
        <v>5602.5210084033624</v>
      </c>
      <c r="Q19" s="57">
        <f t="shared" si="13"/>
        <v>5552.9411764705883</v>
      </c>
      <c r="R19" s="57">
        <f t="shared" si="14"/>
        <v>5453.7815126050418</v>
      </c>
      <c r="S19" s="57">
        <f t="shared" si="15"/>
        <v>5404.2016806722695</v>
      </c>
      <c r="T19" s="57">
        <f t="shared" si="16"/>
        <v>6667.0000000000018</v>
      </c>
      <c r="U19" s="57">
        <f t="shared" si="17"/>
        <v>6608</v>
      </c>
      <c r="V19" s="57">
        <f t="shared" si="18"/>
        <v>6490</v>
      </c>
      <c r="W19" s="57">
        <f t="shared" si="19"/>
        <v>6431.0000000000009</v>
      </c>
    </row>
    <row r="20" spans="1:23" ht="105" x14ac:dyDescent="0.25">
      <c r="A20" s="4">
        <v>3</v>
      </c>
      <c r="B20" s="1" t="s">
        <v>0</v>
      </c>
      <c r="C20" s="6" t="s">
        <v>41</v>
      </c>
      <c r="D20" s="26">
        <v>5650</v>
      </c>
      <c r="E20" s="26">
        <v>5600</v>
      </c>
      <c r="F20" s="26">
        <v>5500</v>
      </c>
      <c r="G20" s="27">
        <v>5450</v>
      </c>
      <c r="H20" s="27">
        <f t="shared" si="4"/>
        <v>5460.0840336134461</v>
      </c>
      <c r="I20" s="27">
        <f t="shared" si="5"/>
        <v>5411.7647058823532</v>
      </c>
      <c r="J20" s="27">
        <f t="shared" si="6"/>
        <v>5315.1260504201682</v>
      </c>
      <c r="K20" s="27">
        <f t="shared" si="7"/>
        <v>5266.8067226890762</v>
      </c>
      <c r="L20" s="57">
        <f t="shared" si="8"/>
        <v>6497.5000000000009</v>
      </c>
      <c r="M20" s="57">
        <f t="shared" si="9"/>
        <v>6440</v>
      </c>
      <c r="N20" s="57">
        <f t="shared" si="10"/>
        <v>6325</v>
      </c>
      <c r="O20" s="57">
        <f t="shared" si="11"/>
        <v>6267.5000000000009</v>
      </c>
      <c r="P20" s="57">
        <f t="shared" si="12"/>
        <v>5602.5210084033624</v>
      </c>
      <c r="Q20" s="57">
        <f t="shared" si="13"/>
        <v>5552.9411764705883</v>
      </c>
      <c r="R20" s="57">
        <f t="shared" si="14"/>
        <v>5453.7815126050418</v>
      </c>
      <c r="S20" s="57">
        <f t="shared" si="15"/>
        <v>5404.2016806722695</v>
      </c>
      <c r="T20" s="57">
        <f t="shared" si="16"/>
        <v>6667.0000000000018</v>
      </c>
      <c r="U20" s="57">
        <f t="shared" si="17"/>
        <v>6608</v>
      </c>
      <c r="V20" s="57">
        <f t="shared" si="18"/>
        <v>6490</v>
      </c>
      <c r="W20" s="57">
        <f t="shared" si="19"/>
        <v>6431.0000000000009</v>
      </c>
    </row>
    <row r="21" spans="1:23" ht="75" x14ac:dyDescent="0.25">
      <c r="A21" s="4">
        <v>4</v>
      </c>
      <c r="B21" s="1" t="s">
        <v>0</v>
      </c>
      <c r="C21" s="5" t="s">
        <v>42</v>
      </c>
      <c r="D21" s="26">
        <v>5650</v>
      </c>
      <c r="E21" s="26">
        <v>5600</v>
      </c>
      <c r="F21" s="26">
        <v>5500</v>
      </c>
      <c r="G21" s="27">
        <v>5450</v>
      </c>
      <c r="H21" s="27">
        <f t="shared" si="4"/>
        <v>5460.0840336134461</v>
      </c>
      <c r="I21" s="27">
        <f t="shared" si="5"/>
        <v>5411.7647058823532</v>
      </c>
      <c r="J21" s="27">
        <f t="shared" si="6"/>
        <v>5315.1260504201682</v>
      </c>
      <c r="K21" s="27">
        <f t="shared" si="7"/>
        <v>5266.8067226890762</v>
      </c>
      <c r="L21" s="57">
        <f t="shared" si="8"/>
        <v>6497.5000000000009</v>
      </c>
      <c r="M21" s="57">
        <f t="shared" si="9"/>
        <v>6440</v>
      </c>
      <c r="N21" s="57">
        <f t="shared" si="10"/>
        <v>6325</v>
      </c>
      <c r="O21" s="57">
        <f t="shared" si="11"/>
        <v>6267.5000000000009</v>
      </c>
      <c r="P21" s="57">
        <f t="shared" si="12"/>
        <v>5602.5210084033624</v>
      </c>
      <c r="Q21" s="57">
        <f t="shared" si="13"/>
        <v>5552.9411764705883</v>
      </c>
      <c r="R21" s="57">
        <f t="shared" si="14"/>
        <v>5453.7815126050418</v>
      </c>
      <c r="S21" s="57">
        <f t="shared" si="15"/>
        <v>5404.2016806722695</v>
      </c>
      <c r="T21" s="57">
        <f t="shared" si="16"/>
        <v>6667.0000000000018</v>
      </c>
      <c r="U21" s="57">
        <f t="shared" si="17"/>
        <v>6608</v>
      </c>
      <c r="V21" s="57">
        <f t="shared" si="18"/>
        <v>6490</v>
      </c>
      <c r="W21" s="57">
        <f t="shared" si="19"/>
        <v>6431.0000000000009</v>
      </c>
    </row>
    <row r="22" spans="1:23" ht="105" x14ac:dyDescent="0.25">
      <c r="A22" s="4">
        <v>5</v>
      </c>
      <c r="B22" s="1" t="s">
        <v>0</v>
      </c>
      <c r="C22" s="5" t="s">
        <v>43</v>
      </c>
      <c r="D22" s="26">
        <v>5650</v>
      </c>
      <c r="E22" s="26">
        <v>5600</v>
      </c>
      <c r="F22" s="26">
        <v>5500</v>
      </c>
      <c r="G22" s="27">
        <v>5450</v>
      </c>
      <c r="H22" s="27">
        <f t="shared" si="4"/>
        <v>5460.0840336134461</v>
      </c>
      <c r="I22" s="27">
        <f t="shared" si="5"/>
        <v>5411.7647058823532</v>
      </c>
      <c r="J22" s="27">
        <f t="shared" si="6"/>
        <v>5315.1260504201682</v>
      </c>
      <c r="K22" s="27">
        <f t="shared" si="7"/>
        <v>5266.8067226890762</v>
      </c>
      <c r="L22" s="57">
        <f t="shared" si="8"/>
        <v>6497.5000000000009</v>
      </c>
      <c r="M22" s="57">
        <f t="shared" si="9"/>
        <v>6440</v>
      </c>
      <c r="N22" s="57">
        <f t="shared" si="10"/>
        <v>6325</v>
      </c>
      <c r="O22" s="57">
        <f t="shared" si="11"/>
        <v>6267.5000000000009</v>
      </c>
      <c r="P22" s="57">
        <f t="shared" si="12"/>
        <v>5602.5210084033624</v>
      </c>
      <c r="Q22" s="57">
        <f t="shared" si="13"/>
        <v>5552.9411764705883</v>
      </c>
      <c r="R22" s="57">
        <f t="shared" si="14"/>
        <v>5453.7815126050418</v>
      </c>
      <c r="S22" s="57">
        <f t="shared" si="15"/>
        <v>5404.2016806722695</v>
      </c>
      <c r="T22" s="57">
        <f t="shared" si="16"/>
        <v>6667.0000000000018</v>
      </c>
      <c r="U22" s="57">
        <f t="shared" si="17"/>
        <v>6608</v>
      </c>
      <c r="V22" s="57">
        <f t="shared" si="18"/>
        <v>6490</v>
      </c>
      <c r="W22" s="57">
        <f t="shared" si="19"/>
        <v>6431.0000000000009</v>
      </c>
    </row>
    <row r="23" spans="1:23" ht="60" x14ac:dyDescent="0.25">
      <c r="A23" s="4">
        <v>6</v>
      </c>
      <c r="B23" s="1" t="s">
        <v>0</v>
      </c>
      <c r="C23" s="6" t="s">
        <v>44</v>
      </c>
      <c r="D23" s="26">
        <v>5650</v>
      </c>
      <c r="E23" s="26">
        <v>5600</v>
      </c>
      <c r="F23" s="26">
        <v>5500</v>
      </c>
      <c r="G23" s="27">
        <v>5450</v>
      </c>
      <c r="H23" s="27">
        <f t="shared" si="4"/>
        <v>5460.0840336134461</v>
      </c>
      <c r="I23" s="27">
        <f t="shared" si="5"/>
        <v>5411.7647058823532</v>
      </c>
      <c r="J23" s="27">
        <f t="shared" si="6"/>
        <v>5315.1260504201682</v>
      </c>
      <c r="K23" s="27">
        <f t="shared" si="7"/>
        <v>5266.8067226890762</v>
      </c>
      <c r="L23" s="57">
        <f t="shared" si="8"/>
        <v>6497.5000000000009</v>
      </c>
      <c r="M23" s="57">
        <f t="shared" si="9"/>
        <v>6440</v>
      </c>
      <c r="N23" s="57">
        <f t="shared" si="10"/>
        <v>6325</v>
      </c>
      <c r="O23" s="57">
        <f t="shared" si="11"/>
        <v>6267.5000000000009</v>
      </c>
      <c r="P23" s="57">
        <f t="shared" si="12"/>
        <v>5602.5210084033624</v>
      </c>
      <c r="Q23" s="57">
        <f t="shared" si="13"/>
        <v>5552.9411764705883</v>
      </c>
      <c r="R23" s="57">
        <f t="shared" si="14"/>
        <v>5453.7815126050418</v>
      </c>
      <c r="S23" s="57">
        <f t="shared" si="15"/>
        <v>5404.2016806722695</v>
      </c>
      <c r="T23" s="57">
        <f t="shared" si="16"/>
        <v>6667.0000000000018</v>
      </c>
      <c r="U23" s="57">
        <f t="shared" si="17"/>
        <v>6608</v>
      </c>
      <c r="V23" s="57">
        <f t="shared" si="18"/>
        <v>6490</v>
      </c>
      <c r="W23" s="57">
        <f t="shared" si="19"/>
        <v>6431.0000000000009</v>
      </c>
    </row>
    <row r="24" spans="1:23" ht="45" x14ac:dyDescent="0.25">
      <c r="A24" s="4">
        <v>1</v>
      </c>
      <c r="B24" s="3" t="s">
        <v>4</v>
      </c>
      <c r="C24" s="2" t="s">
        <v>50</v>
      </c>
      <c r="D24" s="26">
        <v>3000</v>
      </c>
      <c r="E24" s="26">
        <v>2950</v>
      </c>
      <c r="F24" s="26">
        <v>2900</v>
      </c>
      <c r="G24" s="27">
        <v>2850</v>
      </c>
      <c r="H24" s="27">
        <f t="shared" si="4"/>
        <v>2899.1596638655465</v>
      </c>
      <c r="I24" s="27">
        <f t="shared" si="5"/>
        <v>2850.840336134454</v>
      </c>
      <c r="J24" s="27">
        <f t="shared" si="6"/>
        <v>2802.5210084033615</v>
      </c>
      <c r="K24" s="27">
        <f t="shared" si="7"/>
        <v>2754.201680672269</v>
      </c>
      <c r="L24" s="57">
        <f t="shared" si="8"/>
        <v>3450.0000000000005</v>
      </c>
      <c r="M24" s="57">
        <f t="shared" si="9"/>
        <v>3392.5</v>
      </c>
      <c r="N24" s="57">
        <f t="shared" si="10"/>
        <v>3335</v>
      </c>
      <c r="O24" s="57">
        <f t="shared" si="11"/>
        <v>3277.5</v>
      </c>
      <c r="P24" s="57">
        <f t="shared" si="12"/>
        <v>2974.7899159663866</v>
      </c>
      <c r="Q24" s="57">
        <f t="shared" si="13"/>
        <v>2925.2100840336138</v>
      </c>
      <c r="R24" s="57">
        <f t="shared" si="14"/>
        <v>2875.6302521008406</v>
      </c>
      <c r="S24" s="57">
        <f t="shared" si="15"/>
        <v>2826.0504201680674</v>
      </c>
      <c r="T24" s="57">
        <f t="shared" si="16"/>
        <v>3540</v>
      </c>
      <c r="U24" s="57">
        <f t="shared" si="17"/>
        <v>3481.0000000000005</v>
      </c>
      <c r="V24" s="57">
        <f t="shared" si="18"/>
        <v>3422.0000000000005</v>
      </c>
      <c r="W24" s="57">
        <f t="shared" si="19"/>
        <v>3363</v>
      </c>
    </row>
    <row r="25" spans="1:23" ht="30" x14ac:dyDescent="0.25">
      <c r="A25" s="4">
        <v>2</v>
      </c>
      <c r="B25" s="3" t="s">
        <v>4</v>
      </c>
      <c r="C25" s="2" t="s">
        <v>49</v>
      </c>
      <c r="D25" s="26">
        <v>3000</v>
      </c>
      <c r="E25" s="26">
        <v>2950</v>
      </c>
      <c r="F25" s="26">
        <v>2900</v>
      </c>
      <c r="G25" s="27">
        <v>2850</v>
      </c>
      <c r="H25" s="27">
        <f t="shared" si="4"/>
        <v>2899.1596638655465</v>
      </c>
      <c r="I25" s="27">
        <f t="shared" si="5"/>
        <v>2850.840336134454</v>
      </c>
      <c r="J25" s="27">
        <f t="shared" si="6"/>
        <v>2802.5210084033615</v>
      </c>
      <c r="K25" s="27">
        <f t="shared" si="7"/>
        <v>2754.201680672269</v>
      </c>
      <c r="L25" s="57">
        <f t="shared" si="8"/>
        <v>3450.0000000000005</v>
      </c>
      <c r="M25" s="57">
        <f t="shared" si="9"/>
        <v>3392.5</v>
      </c>
      <c r="N25" s="57">
        <f t="shared" si="10"/>
        <v>3335</v>
      </c>
      <c r="O25" s="57">
        <f t="shared" si="11"/>
        <v>3277.5</v>
      </c>
      <c r="P25" s="57">
        <f t="shared" si="12"/>
        <v>2974.7899159663866</v>
      </c>
      <c r="Q25" s="57">
        <f t="shared" si="13"/>
        <v>2925.2100840336138</v>
      </c>
      <c r="R25" s="57">
        <f t="shared" si="14"/>
        <v>2875.6302521008406</v>
      </c>
      <c r="S25" s="57">
        <f t="shared" si="15"/>
        <v>2826.0504201680674</v>
      </c>
      <c r="T25" s="57">
        <f t="shared" si="16"/>
        <v>3540</v>
      </c>
      <c r="U25" s="57">
        <f t="shared" si="17"/>
        <v>3481.0000000000005</v>
      </c>
      <c r="V25" s="57">
        <f t="shared" si="18"/>
        <v>3422.0000000000005</v>
      </c>
      <c r="W25" s="57">
        <f t="shared" si="19"/>
        <v>3363</v>
      </c>
    </row>
    <row r="26" spans="1:23" ht="45" x14ac:dyDescent="0.25">
      <c r="A26" s="4">
        <v>3</v>
      </c>
      <c r="B26" s="3" t="s">
        <v>4</v>
      </c>
      <c r="C26" s="2" t="s">
        <v>51</v>
      </c>
      <c r="D26" s="26">
        <v>3000</v>
      </c>
      <c r="E26" s="26">
        <v>2950</v>
      </c>
      <c r="F26" s="26">
        <v>2900</v>
      </c>
      <c r="G26" s="27">
        <v>2850</v>
      </c>
      <c r="H26" s="27">
        <f t="shared" si="4"/>
        <v>2899.1596638655465</v>
      </c>
      <c r="I26" s="27">
        <f t="shared" si="5"/>
        <v>2850.840336134454</v>
      </c>
      <c r="J26" s="27">
        <f t="shared" si="6"/>
        <v>2802.5210084033615</v>
      </c>
      <c r="K26" s="27">
        <f t="shared" si="7"/>
        <v>2754.201680672269</v>
      </c>
      <c r="L26" s="57">
        <f t="shared" si="8"/>
        <v>3450.0000000000005</v>
      </c>
      <c r="M26" s="57">
        <f t="shared" si="9"/>
        <v>3392.5</v>
      </c>
      <c r="N26" s="57">
        <f t="shared" si="10"/>
        <v>3335</v>
      </c>
      <c r="O26" s="57">
        <f t="shared" si="11"/>
        <v>3277.5</v>
      </c>
      <c r="P26" s="57">
        <f t="shared" si="12"/>
        <v>2974.7899159663866</v>
      </c>
      <c r="Q26" s="57">
        <f t="shared" si="13"/>
        <v>2925.2100840336138</v>
      </c>
      <c r="R26" s="57">
        <f t="shared" si="14"/>
        <v>2875.6302521008406</v>
      </c>
      <c r="S26" s="57">
        <f t="shared" si="15"/>
        <v>2826.0504201680674</v>
      </c>
      <c r="T26" s="57">
        <f t="shared" si="16"/>
        <v>3540</v>
      </c>
      <c r="U26" s="57">
        <f t="shared" si="17"/>
        <v>3481.0000000000005</v>
      </c>
      <c r="V26" s="57">
        <f t="shared" si="18"/>
        <v>3422.0000000000005</v>
      </c>
      <c r="W26" s="57">
        <f t="shared" si="19"/>
        <v>3363</v>
      </c>
    </row>
    <row r="27" spans="1:23" ht="30" x14ac:dyDescent="0.25">
      <c r="A27" s="4">
        <v>4</v>
      </c>
      <c r="B27" s="3" t="s">
        <v>4</v>
      </c>
      <c r="C27" s="2" t="s">
        <v>52</v>
      </c>
      <c r="D27" s="26">
        <v>3000</v>
      </c>
      <c r="E27" s="26">
        <v>2950</v>
      </c>
      <c r="F27" s="26">
        <v>2900</v>
      </c>
      <c r="G27" s="27">
        <v>2850</v>
      </c>
      <c r="H27" s="27">
        <f t="shared" si="4"/>
        <v>2899.1596638655465</v>
      </c>
      <c r="I27" s="27">
        <f t="shared" si="5"/>
        <v>2850.840336134454</v>
      </c>
      <c r="J27" s="27">
        <f t="shared" si="6"/>
        <v>2802.5210084033615</v>
      </c>
      <c r="K27" s="27">
        <f t="shared" si="7"/>
        <v>2754.201680672269</v>
      </c>
      <c r="L27" s="57">
        <f t="shared" si="8"/>
        <v>3450.0000000000005</v>
      </c>
      <c r="M27" s="57">
        <f t="shared" si="9"/>
        <v>3392.5</v>
      </c>
      <c r="N27" s="57">
        <f t="shared" si="10"/>
        <v>3335</v>
      </c>
      <c r="O27" s="57">
        <f t="shared" si="11"/>
        <v>3277.5</v>
      </c>
      <c r="P27" s="57">
        <f t="shared" si="12"/>
        <v>2974.7899159663866</v>
      </c>
      <c r="Q27" s="57">
        <f t="shared" si="13"/>
        <v>2925.2100840336138</v>
      </c>
      <c r="R27" s="57">
        <f t="shared" si="14"/>
        <v>2875.6302521008406</v>
      </c>
      <c r="S27" s="57">
        <f t="shared" si="15"/>
        <v>2826.0504201680674</v>
      </c>
      <c r="T27" s="57">
        <f t="shared" si="16"/>
        <v>3540</v>
      </c>
      <c r="U27" s="57">
        <f t="shared" si="17"/>
        <v>3481.0000000000005</v>
      </c>
      <c r="V27" s="57">
        <f t="shared" si="18"/>
        <v>3422.0000000000005</v>
      </c>
      <c r="W27" s="57">
        <f t="shared" si="19"/>
        <v>3363</v>
      </c>
    </row>
    <row r="28" spans="1:23" ht="30" x14ac:dyDescent="0.25">
      <c r="A28" s="4">
        <v>5</v>
      </c>
      <c r="B28" s="3" t="s">
        <v>4</v>
      </c>
      <c r="C28" s="2" t="s">
        <v>54</v>
      </c>
      <c r="D28" s="26">
        <v>3000</v>
      </c>
      <c r="E28" s="26">
        <v>2950</v>
      </c>
      <c r="F28" s="26">
        <v>2900</v>
      </c>
      <c r="G28" s="27">
        <v>2850</v>
      </c>
      <c r="H28" s="27">
        <f t="shared" si="4"/>
        <v>2899.1596638655465</v>
      </c>
      <c r="I28" s="27">
        <f t="shared" si="5"/>
        <v>2850.840336134454</v>
      </c>
      <c r="J28" s="27">
        <f t="shared" si="6"/>
        <v>2802.5210084033615</v>
      </c>
      <c r="K28" s="27">
        <f t="shared" si="7"/>
        <v>2754.201680672269</v>
      </c>
      <c r="L28" s="57">
        <f t="shared" si="8"/>
        <v>3450.0000000000005</v>
      </c>
      <c r="M28" s="57">
        <f t="shared" si="9"/>
        <v>3392.5</v>
      </c>
      <c r="N28" s="57">
        <f t="shared" si="10"/>
        <v>3335</v>
      </c>
      <c r="O28" s="57">
        <f t="shared" si="11"/>
        <v>3277.5</v>
      </c>
      <c r="P28" s="57">
        <f t="shared" si="12"/>
        <v>2974.7899159663866</v>
      </c>
      <c r="Q28" s="57">
        <f t="shared" si="13"/>
        <v>2925.2100840336138</v>
      </c>
      <c r="R28" s="57">
        <f t="shared" si="14"/>
        <v>2875.6302521008406</v>
      </c>
      <c r="S28" s="57">
        <f t="shared" si="15"/>
        <v>2826.0504201680674</v>
      </c>
      <c r="T28" s="57">
        <f t="shared" si="16"/>
        <v>3540</v>
      </c>
      <c r="U28" s="57">
        <f t="shared" si="17"/>
        <v>3481.0000000000005</v>
      </c>
      <c r="V28" s="57">
        <f t="shared" si="18"/>
        <v>3422.0000000000005</v>
      </c>
      <c r="W28" s="57">
        <f t="shared" si="19"/>
        <v>3363</v>
      </c>
    </row>
    <row r="29" spans="1:23" ht="30" x14ac:dyDescent="0.25">
      <c r="A29" s="4">
        <v>6</v>
      </c>
      <c r="B29" s="3" t="s">
        <v>4</v>
      </c>
      <c r="C29" s="2" t="s">
        <v>53</v>
      </c>
      <c r="D29" s="26">
        <v>3000</v>
      </c>
      <c r="E29" s="26">
        <v>2950</v>
      </c>
      <c r="F29" s="26">
        <v>2900</v>
      </c>
      <c r="G29" s="27">
        <v>2850</v>
      </c>
      <c r="H29" s="27">
        <f t="shared" si="4"/>
        <v>2899.1596638655465</v>
      </c>
      <c r="I29" s="27">
        <f t="shared" si="5"/>
        <v>2850.840336134454</v>
      </c>
      <c r="J29" s="27">
        <f t="shared" si="6"/>
        <v>2802.5210084033615</v>
      </c>
      <c r="K29" s="27">
        <f t="shared" si="7"/>
        <v>2754.201680672269</v>
      </c>
      <c r="L29" s="57">
        <f t="shared" si="8"/>
        <v>3450.0000000000005</v>
      </c>
      <c r="M29" s="57">
        <f t="shared" si="9"/>
        <v>3392.5</v>
      </c>
      <c r="N29" s="57">
        <f t="shared" si="10"/>
        <v>3335</v>
      </c>
      <c r="O29" s="57">
        <f t="shared" si="11"/>
        <v>3277.5</v>
      </c>
      <c r="P29" s="57">
        <f t="shared" si="12"/>
        <v>2974.7899159663866</v>
      </c>
      <c r="Q29" s="57">
        <f t="shared" si="13"/>
        <v>2925.2100840336138</v>
      </c>
      <c r="R29" s="57">
        <f t="shared" si="14"/>
        <v>2875.6302521008406</v>
      </c>
      <c r="S29" s="57">
        <f t="shared" si="15"/>
        <v>2826.0504201680674</v>
      </c>
      <c r="T29" s="57">
        <f t="shared" si="16"/>
        <v>3540</v>
      </c>
      <c r="U29" s="57">
        <f t="shared" si="17"/>
        <v>3481.0000000000005</v>
      </c>
      <c r="V29" s="57">
        <f t="shared" si="18"/>
        <v>3422.0000000000005</v>
      </c>
      <c r="W29" s="57">
        <f t="shared" si="19"/>
        <v>3363</v>
      </c>
    </row>
    <row r="30" spans="1:23" ht="30" x14ac:dyDescent="0.25">
      <c r="A30" s="4">
        <v>7</v>
      </c>
      <c r="B30" s="3" t="s">
        <v>4</v>
      </c>
      <c r="C30" s="2" t="s">
        <v>29</v>
      </c>
      <c r="D30" s="26">
        <v>3000</v>
      </c>
      <c r="E30" s="26">
        <v>2950</v>
      </c>
      <c r="F30" s="26">
        <v>2900</v>
      </c>
      <c r="G30" s="27">
        <v>2850</v>
      </c>
      <c r="H30" s="27">
        <f t="shared" si="4"/>
        <v>2899.1596638655465</v>
      </c>
      <c r="I30" s="27">
        <f t="shared" si="5"/>
        <v>2850.840336134454</v>
      </c>
      <c r="J30" s="27">
        <f t="shared" si="6"/>
        <v>2802.5210084033615</v>
      </c>
      <c r="K30" s="27">
        <f t="shared" si="7"/>
        <v>2754.201680672269</v>
      </c>
      <c r="L30" s="57">
        <f t="shared" si="8"/>
        <v>3450.0000000000005</v>
      </c>
      <c r="M30" s="57">
        <f t="shared" si="9"/>
        <v>3392.5</v>
      </c>
      <c r="N30" s="57">
        <f t="shared" si="10"/>
        <v>3335</v>
      </c>
      <c r="O30" s="57">
        <f t="shared" si="11"/>
        <v>3277.5</v>
      </c>
      <c r="P30" s="57">
        <f t="shared" si="12"/>
        <v>2974.7899159663866</v>
      </c>
      <c r="Q30" s="57">
        <f t="shared" si="13"/>
        <v>2925.2100840336138</v>
      </c>
      <c r="R30" s="57">
        <f t="shared" si="14"/>
        <v>2875.6302521008406</v>
      </c>
      <c r="S30" s="57">
        <f t="shared" si="15"/>
        <v>2826.0504201680674</v>
      </c>
      <c r="T30" s="57">
        <f t="shared" si="16"/>
        <v>3540</v>
      </c>
      <c r="U30" s="57">
        <f t="shared" si="17"/>
        <v>3481.0000000000005</v>
      </c>
      <c r="V30" s="57">
        <f t="shared" si="18"/>
        <v>3422.0000000000005</v>
      </c>
      <c r="W30" s="57">
        <f t="shared" si="19"/>
        <v>3363</v>
      </c>
    </row>
    <row r="31" spans="1:23" ht="30" x14ac:dyDescent="0.25">
      <c r="A31" s="4">
        <v>8</v>
      </c>
      <c r="B31" s="3" t="s">
        <v>4</v>
      </c>
      <c r="C31" s="2" t="s">
        <v>55</v>
      </c>
      <c r="D31" s="26">
        <v>3000</v>
      </c>
      <c r="E31" s="26">
        <v>2950</v>
      </c>
      <c r="F31" s="26">
        <v>2900</v>
      </c>
      <c r="G31" s="27">
        <v>2850</v>
      </c>
      <c r="H31" s="27">
        <f t="shared" si="4"/>
        <v>2899.1596638655465</v>
      </c>
      <c r="I31" s="27">
        <f t="shared" si="5"/>
        <v>2850.840336134454</v>
      </c>
      <c r="J31" s="27">
        <f t="shared" si="6"/>
        <v>2802.5210084033615</v>
      </c>
      <c r="K31" s="27">
        <f t="shared" si="7"/>
        <v>2754.201680672269</v>
      </c>
      <c r="L31" s="57">
        <f t="shared" si="8"/>
        <v>3450.0000000000005</v>
      </c>
      <c r="M31" s="57">
        <f t="shared" si="9"/>
        <v>3392.5</v>
      </c>
      <c r="N31" s="57">
        <f t="shared" si="10"/>
        <v>3335</v>
      </c>
      <c r="O31" s="57">
        <f t="shared" si="11"/>
        <v>3277.5</v>
      </c>
      <c r="P31" s="57">
        <f t="shared" si="12"/>
        <v>2974.7899159663866</v>
      </c>
      <c r="Q31" s="57">
        <f t="shared" si="13"/>
        <v>2925.2100840336138</v>
      </c>
      <c r="R31" s="57">
        <f t="shared" si="14"/>
        <v>2875.6302521008406</v>
      </c>
      <c r="S31" s="57">
        <f t="shared" si="15"/>
        <v>2826.0504201680674</v>
      </c>
      <c r="T31" s="57">
        <f t="shared" si="16"/>
        <v>3540</v>
      </c>
      <c r="U31" s="57">
        <f t="shared" si="17"/>
        <v>3481.0000000000005</v>
      </c>
      <c r="V31" s="57">
        <f t="shared" si="18"/>
        <v>3422.0000000000005</v>
      </c>
      <c r="W31" s="57">
        <f t="shared" si="19"/>
        <v>3363</v>
      </c>
    </row>
    <row r="32" spans="1:23" ht="30" x14ac:dyDescent="0.25">
      <c r="A32" s="4">
        <v>9</v>
      </c>
      <c r="B32" s="3" t="s">
        <v>4</v>
      </c>
      <c r="C32" s="2" t="s">
        <v>56</v>
      </c>
      <c r="D32" s="26">
        <v>3000</v>
      </c>
      <c r="E32" s="26">
        <v>2950</v>
      </c>
      <c r="F32" s="26">
        <v>2900</v>
      </c>
      <c r="G32" s="27">
        <v>2850</v>
      </c>
      <c r="H32" s="27">
        <f t="shared" si="4"/>
        <v>2899.1596638655465</v>
      </c>
      <c r="I32" s="27">
        <f t="shared" si="5"/>
        <v>2850.840336134454</v>
      </c>
      <c r="J32" s="27">
        <f t="shared" si="6"/>
        <v>2802.5210084033615</v>
      </c>
      <c r="K32" s="27">
        <f t="shared" si="7"/>
        <v>2754.201680672269</v>
      </c>
      <c r="L32" s="57">
        <f t="shared" si="8"/>
        <v>3450.0000000000005</v>
      </c>
      <c r="M32" s="57">
        <f t="shared" si="9"/>
        <v>3392.5</v>
      </c>
      <c r="N32" s="57">
        <f t="shared" si="10"/>
        <v>3335</v>
      </c>
      <c r="O32" s="57">
        <f t="shared" si="11"/>
        <v>3277.5</v>
      </c>
      <c r="P32" s="57">
        <f t="shared" si="12"/>
        <v>2974.7899159663866</v>
      </c>
      <c r="Q32" s="57">
        <f t="shared" si="13"/>
        <v>2925.2100840336138</v>
      </c>
      <c r="R32" s="57">
        <f t="shared" si="14"/>
        <v>2875.6302521008406</v>
      </c>
      <c r="S32" s="57">
        <f t="shared" si="15"/>
        <v>2826.0504201680674</v>
      </c>
      <c r="T32" s="57">
        <f t="shared" si="16"/>
        <v>3540</v>
      </c>
      <c r="U32" s="57">
        <f t="shared" si="17"/>
        <v>3481.0000000000005</v>
      </c>
      <c r="V32" s="57">
        <f t="shared" si="18"/>
        <v>3422.0000000000005</v>
      </c>
      <c r="W32" s="57">
        <f t="shared" si="19"/>
        <v>3363</v>
      </c>
    </row>
    <row r="33" spans="1:23" ht="60" x14ac:dyDescent="0.25">
      <c r="A33" s="4">
        <v>10</v>
      </c>
      <c r="B33" s="3" t="s">
        <v>88</v>
      </c>
      <c r="C33" s="2" t="s">
        <v>57</v>
      </c>
      <c r="D33" s="26">
        <v>5500</v>
      </c>
      <c r="E33" s="26">
        <v>5450</v>
      </c>
      <c r="F33" s="26">
        <v>5400</v>
      </c>
      <c r="G33" s="27">
        <v>5350</v>
      </c>
      <c r="H33" s="27">
        <f t="shared" si="4"/>
        <v>5315.1260504201682</v>
      </c>
      <c r="I33" s="27">
        <f t="shared" si="5"/>
        <v>5266.8067226890762</v>
      </c>
      <c r="J33" s="27">
        <f t="shared" si="6"/>
        <v>5218.4873949579833</v>
      </c>
      <c r="K33" s="27">
        <f t="shared" si="7"/>
        <v>5170.1680672268913</v>
      </c>
      <c r="L33" s="57">
        <f t="shared" si="8"/>
        <v>6325</v>
      </c>
      <c r="M33" s="57">
        <f t="shared" si="9"/>
        <v>6267.5000000000009</v>
      </c>
      <c r="N33" s="57">
        <f t="shared" si="10"/>
        <v>6210</v>
      </c>
      <c r="O33" s="57">
        <f t="shared" si="11"/>
        <v>6152.5000000000009</v>
      </c>
      <c r="P33" s="57">
        <f t="shared" si="12"/>
        <v>5453.7815126050418</v>
      </c>
      <c r="Q33" s="57">
        <f t="shared" si="13"/>
        <v>5404.2016806722695</v>
      </c>
      <c r="R33" s="57">
        <f t="shared" si="14"/>
        <v>5354.6218487394954</v>
      </c>
      <c r="S33" s="57">
        <f t="shared" si="15"/>
        <v>5305.042016806723</v>
      </c>
      <c r="T33" s="57">
        <f t="shared" si="16"/>
        <v>6490</v>
      </c>
      <c r="U33" s="57">
        <f t="shared" si="17"/>
        <v>6431.0000000000009</v>
      </c>
      <c r="V33" s="57">
        <f t="shared" si="18"/>
        <v>6372</v>
      </c>
      <c r="W33" s="57">
        <f t="shared" si="19"/>
        <v>6313</v>
      </c>
    </row>
    <row r="34" spans="1:23" ht="69.75" customHeight="1" x14ac:dyDescent="0.25">
      <c r="A34" s="4">
        <v>11</v>
      </c>
      <c r="B34" s="3" t="s">
        <v>88</v>
      </c>
      <c r="C34" s="10" t="s">
        <v>45</v>
      </c>
      <c r="D34" s="26">
        <v>5500</v>
      </c>
      <c r="E34" s="26">
        <v>5450</v>
      </c>
      <c r="F34" s="26">
        <v>5400</v>
      </c>
      <c r="G34" s="27">
        <v>5350</v>
      </c>
      <c r="H34" s="27">
        <f t="shared" si="4"/>
        <v>5315.1260504201682</v>
      </c>
      <c r="I34" s="27">
        <f t="shared" si="5"/>
        <v>5266.8067226890762</v>
      </c>
      <c r="J34" s="27">
        <f t="shared" si="6"/>
        <v>5218.4873949579833</v>
      </c>
      <c r="K34" s="27">
        <f t="shared" si="7"/>
        <v>5170.1680672268913</v>
      </c>
      <c r="L34" s="57">
        <f t="shared" si="8"/>
        <v>6325</v>
      </c>
      <c r="M34" s="57">
        <f t="shared" si="9"/>
        <v>6267.5000000000009</v>
      </c>
      <c r="N34" s="57">
        <f t="shared" si="10"/>
        <v>6210</v>
      </c>
      <c r="O34" s="57">
        <f t="shared" si="11"/>
        <v>6152.5000000000009</v>
      </c>
      <c r="P34" s="57">
        <f t="shared" si="12"/>
        <v>5453.7815126050418</v>
      </c>
      <c r="Q34" s="57">
        <f t="shared" si="13"/>
        <v>5404.2016806722695</v>
      </c>
      <c r="R34" s="57">
        <f t="shared" si="14"/>
        <v>5354.6218487394954</v>
      </c>
      <c r="S34" s="57">
        <f t="shared" si="15"/>
        <v>5305.042016806723</v>
      </c>
      <c r="T34" s="57">
        <f t="shared" si="16"/>
        <v>6490</v>
      </c>
      <c r="U34" s="57">
        <f t="shared" si="17"/>
        <v>6431.0000000000009</v>
      </c>
      <c r="V34" s="57">
        <f t="shared" si="18"/>
        <v>6372</v>
      </c>
      <c r="W34" s="57">
        <f t="shared" si="19"/>
        <v>6313</v>
      </c>
    </row>
    <row r="35" spans="1:23" ht="75" x14ac:dyDescent="0.25">
      <c r="A35" s="4">
        <v>12</v>
      </c>
      <c r="B35" s="3" t="s">
        <v>88</v>
      </c>
      <c r="C35" s="10" t="s">
        <v>46</v>
      </c>
      <c r="D35" s="26">
        <v>5500</v>
      </c>
      <c r="E35" s="26">
        <v>5450</v>
      </c>
      <c r="F35" s="26">
        <v>5400</v>
      </c>
      <c r="G35" s="27">
        <v>5350</v>
      </c>
      <c r="H35" s="27">
        <f t="shared" si="4"/>
        <v>5315.1260504201682</v>
      </c>
      <c r="I35" s="27">
        <f t="shared" si="5"/>
        <v>5266.8067226890762</v>
      </c>
      <c r="J35" s="27">
        <f t="shared" si="6"/>
        <v>5218.4873949579833</v>
      </c>
      <c r="K35" s="27">
        <f t="shared" si="7"/>
        <v>5170.1680672268913</v>
      </c>
      <c r="L35" s="57">
        <f t="shared" si="8"/>
        <v>6325</v>
      </c>
      <c r="M35" s="57">
        <f t="shared" si="9"/>
        <v>6267.5000000000009</v>
      </c>
      <c r="N35" s="57">
        <f t="shared" si="10"/>
        <v>6210</v>
      </c>
      <c r="O35" s="57">
        <f t="shared" si="11"/>
        <v>6152.5000000000009</v>
      </c>
      <c r="P35" s="57">
        <f t="shared" si="12"/>
        <v>5453.7815126050418</v>
      </c>
      <c r="Q35" s="57">
        <f t="shared" si="13"/>
        <v>5404.2016806722695</v>
      </c>
      <c r="R35" s="57">
        <f t="shared" si="14"/>
        <v>5354.6218487394954</v>
      </c>
      <c r="S35" s="57">
        <f t="shared" si="15"/>
        <v>5305.042016806723</v>
      </c>
      <c r="T35" s="57">
        <f t="shared" si="16"/>
        <v>6490</v>
      </c>
      <c r="U35" s="57">
        <f t="shared" si="17"/>
        <v>6431.0000000000009</v>
      </c>
      <c r="V35" s="57">
        <f t="shared" si="18"/>
        <v>6372</v>
      </c>
      <c r="W35" s="57">
        <f t="shared" si="19"/>
        <v>6313</v>
      </c>
    </row>
    <row r="36" spans="1:23" ht="75" x14ac:dyDescent="0.25">
      <c r="A36" s="4">
        <v>13</v>
      </c>
      <c r="B36" s="3" t="s">
        <v>88</v>
      </c>
      <c r="C36" s="10" t="s">
        <v>47</v>
      </c>
      <c r="D36" s="26">
        <v>5500</v>
      </c>
      <c r="E36" s="26">
        <v>5450</v>
      </c>
      <c r="F36" s="26">
        <v>5400</v>
      </c>
      <c r="G36" s="27">
        <v>5350</v>
      </c>
      <c r="H36" s="27">
        <f t="shared" si="4"/>
        <v>5315.1260504201682</v>
      </c>
      <c r="I36" s="27">
        <f t="shared" si="5"/>
        <v>5266.8067226890762</v>
      </c>
      <c r="J36" s="27">
        <f t="shared" si="6"/>
        <v>5218.4873949579833</v>
      </c>
      <c r="K36" s="27">
        <f t="shared" si="7"/>
        <v>5170.1680672268913</v>
      </c>
      <c r="L36" s="57">
        <f t="shared" si="8"/>
        <v>6325</v>
      </c>
      <c r="M36" s="57">
        <f t="shared" si="9"/>
        <v>6267.5000000000009</v>
      </c>
      <c r="N36" s="57">
        <f t="shared" si="10"/>
        <v>6210</v>
      </c>
      <c r="O36" s="57">
        <f t="shared" si="11"/>
        <v>6152.5000000000009</v>
      </c>
      <c r="P36" s="57">
        <f t="shared" si="12"/>
        <v>5453.7815126050418</v>
      </c>
      <c r="Q36" s="57">
        <f t="shared" si="13"/>
        <v>5404.2016806722695</v>
      </c>
      <c r="R36" s="57">
        <f t="shared" si="14"/>
        <v>5354.6218487394954</v>
      </c>
      <c r="S36" s="57">
        <f t="shared" si="15"/>
        <v>5305.042016806723</v>
      </c>
      <c r="T36" s="57">
        <f t="shared" si="16"/>
        <v>6490</v>
      </c>
      <c r="U36" s="57">
        <f t="shared" si="17"/>
        <v>6431.0000000000009</v>
      </c>
      <c r="V36" s="57">
        <f t="shared" si="18"/>
        <v>6372</v>
      </c>
      <c r="W36" s="57">
        <f t="shared" si="19"/>
        <v>6313</v>
      </c>
    </row>
    <row r="37" spans="1:23" ht="60" x14ac:dyDescent="0.25">
      <c r="A37" s="4">
        <v>14</v>
      </c>
      <c r="B37" s="3" t="s">
        <v>88</v>
      </c>
      <c r="C37" s="10" t="s">
        <v>48</v>
      </c>
      <c r="D37" s="26">
        <v>5500</v>
      </c>
      <c r="E37" s="26">
        <v>5450</v>
      </c>
      <c r="F37" s="26">
        <v>5400</v>
      </c>
      <c r="G37" s="27">
        <v>5350</v>
      </c>
      <c r="H37" s="27">
        <f t="shared" si="4"/>
        <v>5315.1260504201682</v>
      </c>
      <c r="I37" s="27">
        <f t="shared" si="5"/>
        <v>5266.8067226890762</v>
      </c>
      <c r="J37" s="27">
        <f t="shared" si="6"/>
        <v>5218.4873949579833</v>
      </c>
      <c r="K37" s="27">
        <f t="shared" si="7"/>
        <v>5170.1680672268913</v>
      </c>
      <c r="L37" s="57">
        <f t="shared" si="8"/>
        <v>6325</v>
      </c>
      <c r="M37" s="57">
        <f t="shared" si="9"/>
        <v>6267.5000000000009</v>
      </c>
      <c r="N37" s="57">
        <f t="shared" si="10"/>
        <v>6210</v>
      </c>
      <c r="O37" s="57">
        <f t="shared" si="11"/>
        <v>6152.5000000000009</v>
      </c>
      <c r="P37" s="57">
        <f t="shared" si="12"/>
        <v>5453.7815126050418</v>
      </c>
      <c r="Q37" s="57">
        <f t="shared" si="13"/>
        <v>5404.2016806722695</v>
      </c>
      <c r="R37" s="57">
        <f t="shared" si="14"/>
        <v>5354.6218487394954</v>
      </c>
      <c r="S37" s="57">
        <f t="shared" si="15"/>
        <v>5305.042016806723</v>
      </c>
      <c r="T37" s="57">
        <f t="shared" si="16"/>
        <v>6490</v>
      </c>
      <c r="U37" s="57">
        <f t="shared" si="17"/>
        <v>6431.0000000000009</v>
      </c>
      <c r="V37" s="57">
        <f t="shared" si="18"/>
        <v>6372</v>
      </c>
      <c r="W37" s="57">
        <f t="shared" si="19"/>
        <v>6313</v>
      </c>
    </row>
    <row r="38" spans="1:23" ht="29.25" customHeight="1" x14ac:dyDescent="0.25">
      <c r="A38" s="4">
        <v>15</v>
      </c>
      <c r="B38" s="3" t="s">
        <v>88</v>
      </c>
      <c r="C38" s="10" t="s">
        <v>19</v>
      </c>
      <c r="D38" s="26">
        <v>5400</v>
      </c>
      <c r="E38" s="26">
        <v>5350</v>
      </c>
      <c r="F38" s="26">
        <v>5300</v>
      </c>
      <c r="G38" s="27">
        <v>5250</v>
      </c>
      <c r="H38" s="27">
        <f t="shared" si="4"/>
        <v>5218.4873949579833</v>
      </c>
      <c r="I38" s="27">
        <f t="shared" si="5"/>
        <v>5170.1680672268913</v>
      </c>
      <c r="J38" s="27">
        <f t="shared" si="6"/>
        <v>5121.8487394957983</v>
      </c>
      <c r="K38" s="27">
        <f t="shared" si="7"/>
        <v>5073.5294117647063</v>
      </c>
      <c r="L38" s="57">
        <f t="shared" si="8"/>
        <v>6210</v>
      </c>
      <c r="M38" s="57">
        <f t="shared" si="9"/>
        <v>6152.5000000000009</v>
      </c>
      <c r="N38" s="57">
        <f t="shared" si="10"/>
        <v>6095</v>
      </c>
      <c r="O38" s="57">
        <f t="shared" si="11"/>
        <v>6037.5000000000009</v>
      </c>
      <c r="P38" s="57">
        <f t="shared" si="12"/>
        <v>5354.6218487394954</v>
      </c>
      <c r="Q38" s="57">
        <f t="shared" si="13"/>
        <v>5305.042016806723</v>
      </c>
      <c r="R38" s="57">
        <f t="shared" si="14"/>
        <v>5255.4621848739498</v>
      </c>
      <c r="S38" s="57">
        <f t="shared" si="15"/>
        <v>5205.8823529411766</v>
      </c>
      <c r="T38" s="57">
        <f t="shared" si="16"/>
        <v>6372</v>
      </c>
      <c r="U38" s="57">
        <f t="shared" si="17"/>
        <v>6313</v>
      </c>
      <c r="V38" s="57">
        <f t="shared" si="18"/>
        <v>6254</v>
      </c>
      <c r="W38" s="57">
        <f t="shared" si="19"/>
        <v>6195</v>
      </c>
    </row>
    <row r="39" spans="1:23" ht="30" x14ac:dyDescent="0.25">
      <c r="A39" s="4">
        <v>16</v>
      </c>
      <c r="B39" s="3" t="s">
        <v>88</v>
      </c>
      <c r="C39" s="10" t="s">
        <v>20</v>
      </c>
      <c r="D39" s="26">
        <v>3800</v>
      </c>
      <c r="E39" s="26">
        <v>3750</v>
      </c>
      <c r="F39" s="26">
        <v>3700</v>
      </c>
      <c r="G39" s="27">
        <v>3650</v>
      </c>
      <c r="H39" s="27">
        <f t="shared" si="4"/>
        <v>3672.2689075630251</v>
      </c>
      <c r="I39" s="27">
        <f t="shared" si="5"/>
        <v>3623.9495798319331</v>
      </c>
      <c r="J39" s="27">
        <f t="shared" si="6"/>
        <v>3575.6302521008402</v>
      </c>
      <c r="K39" s="27">
        <f t="shared" si="7"/>
        <v>3527.3109243697477</v>
      </c>
      <c r="L39" s="57">
        <f t="shared" si="8"/>
        <v>4370</v>
      </c>
      <c r="M39" s="57">
        <f t="shared" si="9"/>
        <v>4312.5</v>
      </c>
      <c r="N39" s="57">
        <f t="shared" si="10"/>
        <v>4255</v>
      </c>
      <c r="O39" s="57">
        <f t="shared" si="11"/>
        <v>4197.5</v>
      </c>
      <c r="P39" s="57">
        <f t="shared" si="12"/>
        <v>3768.0672268907565</v>
      </c>
      <c r="Q39" s="57">
        <f t="shared" si="13"/>
        <v>3718.4873949579833</v>
      </c>
      <c r="R39" s="57">
        <f t="shared" si="14"/>
        <v>3668.90756302521</v>
      </c>
      <c r="S39" s="57">
        <f t="shared" si="15"/>
        <v>3619.3277310924368</v>
      </c>
      <c r="T39" s="57">
        <f t="shared" si="16"/>
        <v>4484</v>
      </c>
      <c r="U39" s="57">
        <f t="shared" si="17"/>
        <v>4425</v>
      </c>
      <c r="V39" s="57">
        <f t="shared" si="18"/>
        <v>4366</v>
      </c>
      <c r="W39" s="57">
        <f t="shared" si="19"/>
        <v>4307</v>
      </c>
    </row>
    <row r="40" spans="1:23" x14ac:dyDescent="0.25">
      <c r="A40" s="4">
        <v>1</v>
      </c>
      <c r="B40" s="3" t="s">
        <v>7</v>
      </c>
      <c r="C40" s="2" t="s">
        <v>8</v>
      </c>
      <c r="D40" s="26">
        <v>2400</v>
      </c>
      <c r="E40" s="26">
        <v>2350</v>
      </c>
      <c r="F40" s="26">
        <v>2300</v>
      </c>
      <c r="G40" s="27">
        <v>2250</v>
      </c>
      <c r="H40" s="27">
        <f t="shared" si="4"/>
        <v>2319.3277310924373</v>
      </c>
      <c r="I40" s="27">
        <f t="shared" si="5"/>
        <v>2271.0084033613448</v>
      </c>
      <c r="J40" s="27">
        <f t="shared" si="6"/>
        <v>2222.6890756302519</v>
      </c>
      <c r="K40" s="27">
        <f t="shared" si="7"/>
        <v>2174.3697478991598</v>
      </c>
      <c r="L40" s="57">
        <f t="shared" si="8"/>
        <v>2760.0000000000005</v>
      </c>
      <c r="M40" s="57">
        <f t="shared" si="9"/>
        <v>2702.5000000000005</v>
      </c>
      <c r="N40" s="57">
        <f t="shared" si="10"/>
        <v>2644.9999999999995</v>
      </c>
      <c r="O40" s="57">
        <f t="shared" si="11"/>
        <v>2587.5</v>
      </c>
      <c r="P40" s="57">
        <f t="shared" si="12"/>
        <v>2379.8319327731092</v>
      </c>
      <c r="Q40" s="57">
        <f t="shared" si="13"/>
        <v>2330.2521008403364</v>
      </c>
      <c r="R40" s="57">
        <f t="shared" si="14"/>
        <v>2280.6722689075632</v>
      </c>
      <c r="S40" s="57">
        <f t="shared" si="15"/>
        <v>2231.09243697479</v>
      </c>
      <c r="T40" s="57">
        <f t="shared" si="16"/>
        <v>2832</v>
      </c>
      <c r="U40" s="57">
        <f t="shared" si="17"/>
        <v>2773.0000000000005</v>
      </c>
      <c r="V40" s="57">
        <f t="shared" si="18"/>
        <v>2714</v>
      </c>
      <c r="W40" s="57">
        <f t="shared" si="19"/>
        <v>2655</v>
      </c>
    </row>
    <row r="41" spans="1:23" x14ac:dyDescent="0.25">
      <c r="A41" s="4">
        <v>2</v>
      </c>
      <c r="B41" s="3" t="s">
        <v>7</v>
      </c>
      <c r="C41" s="2" t="s">
        <v>9</v>
      </c>
      <c r="D41" s="26">
        <v>2400</v>
      </c>
      <c r="E41" s="26">
        <v>2350</v>
      </c>
      <c r="F41" s="26">
        <v>2300</v>
      </c>
      <c r="G41" s="27">
        <v>2250</v>
      </c>
      <c r="H41" s="27">
        <f t="shared" si="4"/>
        <v>2319.3277310924373</v>
      </c>
      <c r="I41" s="27">
        <f t="shared" si="5"/>
        <v>2271.0084033613448</v>
      </c>
      <c r="J41" s="27">
        <f t="shared" si="6"/>
        <v>2222.6890756302519</v>
      </c>
      <c r="K41" s="27">
        <f t="shared" si="7"/>
        <v>2174.3697478991598</v>
      </c>
      <c r="L41" s="57">
        <f t="shared" si="8"/>
        <v>2760.0000000000005</v>
      </c>
      <c r="M41" s="57">
        <f t="shared" si="9"/>
        <v>2702.5000000000005</v>
      </c>
      <c r="N41" s="57">
        <f t="shared" si="10"/>
        <v>2644.9999999999995</v>
      </c>
      <c r="O41" s="57">
        <f t="shared" si="11"/>
        <v>2587.5</v>
      </c>
      <c r="P41" s="57">
        <f t="shared" si="12"/>
        <v>2379.8319327731092</v>
      </c>
      <c r="Q41" s="57">
        <f t="shared" si="13"/>
        <v>2330.2521008403364</v>
      </c>
      <c r="R41" s="57">
        <f t="shared" si="14"/>
        <v>2280.6722689075632</v>
      </c>
      <c r="S41" s="57">
        <f t="shared" si="15"/>
        <v>2231.09243697479</v>
      </c>
      <c r="T41" s="57">
        <f t="shared" si="16"/>
        <v>2832</v>
      </c>
      <c r="U41" s="57">
        <f t="shared" si="17"/>
        <v>2773.0000000000005</v>
      </c>
      <c r="V41" s="57">
        <f t="shared" si="18"/>
        <v>2714</v>
      </c>
      <c r="W41" s="57">
        <f t="shared" si="19"/>
        <v>2655</v>
      </c>
    </row>
    <row r="42" spans="1:23" x14ac:dyDescent="0.25">
      <c r="A42" s="4">
        <v>3</v>
      </c>
      <c r="B42" s="3" t="s">
        <v>7</v>
      </c>
      <c r="C42" s="2" t="s">
        <v>5</v>
      </c>
      <c r="D42" s="26">
        <v>1100</v>
      </c>
      <c r="E42" s="26">
        <v>1050</v>
      </c>
      <c r="F42" s="26">
        <v>1000</v>
      </c>
      <c r="G42" s="27">
        <v>950</v>
      </c>
      <c r="H42" s="27">
        <f t="shared" si="4"/>
        <v>1063.0252100840337</v>
      </c>
      <c r="I42" s="27">
        <f t="shared" si="5"/>
        <v>1014.7058823529412</v>
      </c>
      <c r="J42" s="27">
        <f t="shared" si="6"/>
        <v>966.38655462184886</v>
      </c>
      <c r="K42" s="27">
        <f t="shared" si="7"/>
        <v>918.06722689075627</v>
      </c>
      <c r="L42" s="57">
        <f t="shared" si="8"/>
        <v>1265</v>
      </c>
      <c r="M42" s="57">
        <f t="shared" si="9"/>
        <v>1207.5</v>
      </c>
      <c r="N42" s="57">
        <f t="shared" si="10"/>
        <v>1150.0000000000002</v>
      </c>
      <c r="O42" s="57">
        <f t="shared" si="11"/>
        <v>1092.5</v>
      </c>
      <c r="P42" s="57">
        <f t="shared" si="12"/>
        <v>1090.7563025210084</v>
      </c>
      <c r="Q42" s="57">
        <f t="shared" si="13"/>
        <v>1041.1764705882354</v>
      </c>
      <c r="R42" s="57">
        <f t="shared" si="14"/>
        <v>991.59663865546224</v>
      </c>
      <c r="S42" s="57">
        <f t="shared" si="15"/>
        <v>942.01680672268913</v>
      </c>
      <c r="T42" s="57">
        <f t="shared" si="16"/>
        <v>1298</v>
      </c>
      <c r="U42" s="57">
        <f t="shared" si="17"/>
        <v>1239</v>
      </c>
      <c r="V42" s="57">
        <f t="shared" si="18"/>
        <v>1180</v>
      </c>
      <c r="W42" s="57">
        <f t="shared" si="19"/>
        <v>1121</v>
      </c>
    </row>
    <row r="43" spans="1:23" ht="30" x14ac:dyDescent="0.25">
      <c r="A43" s="4">
        <v>4</v>
      </c>
      <c r="B43" s="3" t="s">
        <v>7</v>
      </c>
      <c r="C43" s="2" t="s">
        <v>160</v>
      </c>
      <c r="D43" s="26">
        <v>2050</v>
      </c>
      <c r="E43" s="26">
        <v>2000</v>
      </c>
      <c r="F43" s="26">
        <v>1950</v>
      </c>
      <c r="G43" s="27">
        <v>1900</v>
      </c>
      <c r="H43" s="27">
        <f t="shared" si="4"/>
        <v>1981.09243697479</v>
      </c>
      <c r="I43" s="27">
        <f t="shared" si="5"/>
        <v>1932.7731092436977</v>
      </c>
      <c r="J43" s="27">
        <f t="shared" si="6"/>
        <v>1884.4537815126052</v>
      </c>
      <c r="K43" s="27">
        <f t="shared" si="7"/>
        <v>1836.1344537815125</v>
      </c>
      <c r="L43" s="57">
        <f t="shared" si="8"/>
        <v>2357.5</v>
      </c>
      <c r="M43" s="57">
        <f t="shared" si="9"/>
        <v>2300.0000000000005</v>
      </c>
      <c r="N43" s="57">
        <f t="shared" si="10"/>
        <v>2242.5</v>
      </c>
      <c r="O43" s="57">
        <f t="shared" si="11"/>
        <v>2185</v>
      </c>
      <c r="P43" s="57">
        <f t="shared" si="12"/>
        <v>2032.7731092436975</v>
      </c>
      <c r="Q43" s="57">
        <f t="shared" si="13"/>
        <v>1983.1932773109245</v>
      </c>
      <c r="R43" s="57">
        <f t="shared" si="14"/>
        <v>1933.6134453781515</v>
      </c>
      <c r="S43" s="57">
        <f t="shared" si="15"/>
        <v>1884.0336134453783</v>
      </c>
      <c r="T43" s="57">
        <f t="shared" si="16"/>
        <v>2419</v>
      </c>
      <c r="U43" s="57">
        <f t="shared" si="17"/>
        <v>2360</v>
      </c>
      <c r="V43" s="57">
        <f t="shared" si="18"/>
        <v>2301.0000000000005</v>
      </c>
      <c r="W43" s="57">
        <f t="shared" si="19"/>
        <v>2242</v>
      </c>
    </row>
    <row r="44" spans="1:23" x14ac:dyDescent="0.25">
      <c r="A44" s="4">
        <v>5</v>
      </c>
      <c r="B44" s="3" t="s">
        <v>7</v>
      </c>
      <c r="C44" s="2" t="s">
        <v>10</v>
      </c>
      <c r="D44" s="26">
        <v>500</v>
      </c>
      <c r="E44" s="26">
        <v>500</v>
      </c>
      <c r="F44" s="26">
        <v>450</v>
      </c>
      <c r="G44" s="27">
        <v>450</v>
      </c>
      <c r="H44" s="27">
        <f t="shared" si="4"/>
        <v>483.19327731092443</v>
      </c>
      <c r="I44" s="27">
        <f t="shared" si="5"/>
        <v>483.19327731092443</v>
      </c>
      <c r="J44" s="27">
        <f t="shared" si="6"/>
        <v>434.8739495798319</v>
      </c>
      <c r="K44" s="27">
        <f t="shared" si="7"/>
        <v>434.8739495798319</v>
      </c>
      <c r="L44" s="57">
        <f t="shared" si="8"/>
        <v>575.00000000000011</v>
      </c>
      <c r="M44" s="57">
        <f t="shared" si="9"/>
        <v>575.00000000000011</v>
      </c>
      <c r="N44" s="57">
        <f t="shared" si="10"/>
        <v>517.5</v>
      </c>
      <c r="O44" s="57">
        <f t="shared" si="11"/>
        <v>517.5</v>
      </c>
      <c r="P44" s="57">
        <f t="shared" si="12"/>
        <v>495.79831932773112</v>
      </c>
      <c r="Q44" s="57">
        <f t="shared" si="13"/>
        <v>495.79831932773112</v>
      </c>
      <c r="R44" s="57">
        <f t="shared" si="14"/>
        <v>446.21848739495795</v>
      </c>
      <c r="S44" s="57">
        <f t="shared" si="15"/>
        <v>446.21848739495795</v>
      </c>
      <c r="T44" s="57">
        <f t="shared" si="16"/>
        <v>590</v>
      </c>
      <c r="U44" s="57">
        <f t="shared" si="17"/>
        <v>590</v>
      </c>
      <c r="V44" s="57">
        <f t="shared" si="18"/>
        <v>531</v>
      </c>
      <c r="W44" s="57">
        <f t="shared" si="19"/>
        <v>531</v>
      </c>
    </row>
    <row r="45" spans="1:23" x14ac:dyDescent="0.25">
      <c r="A45" s="4">
        <v>6</v>
      </c>
      <c r="B45" s="3" t="s">
        <v>7</v>
      </c>
      <c r="C45" s="2" t="s">
        <v>6</v>
      </c>
      <c r="D45" s="26">
        <v>1150</v>
      </c>
      <c r="E45" s="26">
        <v>1100</v>
      </c>
      <c r="F45" s="26">
        <v>1050</v>
      </c>
      <c r="G45" s="27">
        <v>1000</v>
      </c>
      <c r="H45" s="27">
        <f t="shared" si="4"/>
        <v>1111.3445378151259</v>
      </c>
      <c r="I45" s="27">
        <f t="shared" si="5"/>
        <v>1063.0252100840337</v>
      </c>
      <c r="J45" s="27">
        <f t="shared" si="6"/>
        <v>1014.7058823529412</v>
      </c>
      <c r="K45" s="27">
        <f t="shared" si="7"/>
        <v>966.38655462184886</v>
      </c>
      <c r="L45" s="57">
        <f t="shared" si="8"/>
        <v>1322.4999999999998</v>
      </c>
      <c r="M45" s="57">
        <f t="shared" si="9"/>
        <v>1265</v>
      </c>
      <c r="N45" s="57">
        <f t="shared" si="10"/>
        <v>1207.5</v>
      </c>
      <c r="O45" s="57">
        <f t="shared" si="11"/>
        <v>1150.0000000000002</v>
      </c>
      <c r="P45" s="57">
        <f t="shared" si="12"/>
        <v>1140.3361344537816</v>
      </c>
      <c r="Q45" s="57">
        <f t="shared" si="13"/>
        <v>1090.7563025210084</v>
      </c>
      <c r="R45" s="57">
        <f t="shared" si="14"/>
        <v>1041.1764705882354</v>
      </c>
      <c r="S45" s="57">
        <f t="shared" si="15"/>
        <v>991.59663865546224</v>
      </c>
      <c r="T45" s="57">
        <f t="shared" si="16"/>
        <v>1357</v>
      </c>
      <c r="U45" s="57">
        <f t="shared" si="17"/>
        <v>1298</v>
      </c>
      <c r="V45" s="57">
        <f t="shared" si="18"/>
        <v>1239</v>
      </c>
      <c r="W45" s="57">
        <f t="shared" si="19"/>
        <v>1180</v>
      </c>
    </row>
    <row r="46" spans="1:23" x14ac:dyDescent="0.25">
      <c r="A46" s="4">
        <v>7</v>
      </c>
      <c r="B46" s="3" t="s">
        <v>7</v>
      </c>
      <c r="C46" s="2" t="s">
        <v>134</v>
      </c>
      <c r="D46" s="26">
        <v>1750</v>
      </c>
      <c r="E46" s="26"/>
      <c r="F46" s="26"/>
      <c r="G46" s="27"/>
      <c r="H46" s="27">
        <f t="shared" si="4"/>
        <v>1691.1764705882354</v>
      </c>
      <c r="I46" s="27">
        <f t="shared" si="5"/>
        <v>0</v>
      </c>
      <c r="J46" s="27">
        <f t="shared" si="6"/>
        <v>0</v>
      </c>
      <c r="K46" s="27">
        <f t="shared" si="7"/>
        <v>0</v>
      </c>
      <c r="L46" s="57">
        <f t="shared" si="8"/>
        <v>2012.5</v>
      </c>
      <c r="M46" s="57">
        <f t="shared" si="9"/>
        <v>0</v>
      </c>
      <c r="N46" s="57">
        <f t="shared" si="10"/>
        <v>0</v>
      </c>
      <c r="O46" s="57">
        <f t="shared" si="11"/>
        <v>0</v>
      </c>
      <c r="P46" s="57">
        <f t="shared" si="12"/>
        <v>1735.294117647059</v>
      </c>
      <c r="Q46" s="57">
        <f t="shared" si="13"/>
        <v>0</v>
      </c>
      <c r="R46" s="57">
        <f t="shared" si="14"/>
        <v>0</v>
      </c>
      <c r="S46" s="57">
        <f t="shared" si="15"/>
        <v>0</v>
      </c>
      <c r="T46" s="57">
        <f t="shared" si="16"/>
        <v>2065</v>
      </c>
      <c r="U46" s="57">
        <f t="shared" si="17"/>
        <v>0</v>
      </c>
      <c r="V46" s="57">
        <f t="shared" si="18"/>
        <v>0</v>
      </c>
      <c r="W46" s="57">
        <f t="shared" si="19"/>
        <v>0</v>
      </c>
    </row>
    <row r="47" spans="1:23" ht="30" x14ac:dyDescent="0.25">
      <c r="A47" s="4">
        <v>8</v>
      </c>
      <c r="B47" s="3" t="s">
        <v>7</v>
      </c>
      <c r="C47" s="2" t="s">
        <v>133</v>
      </c>
      <c r="D47" s="26">
        <v>1750</v>
      </c>
      <c r="E47" s="26"/>
      <c r="F47" s="26"/>
      <c r="G47" s="27"/>
      <c r="H47" s="27">
        <f t="shared" si="4"/>
        <v>1691.1764705882354</v>
      </c>
      <c r="I47" s="27">
        <f t="shared" si="5"/>
        <v>0</v>
      </c>
      <c r="J47" s="27">
        <f t="shared" si="6"/>
        <v>0</v>
      </c>
      <c r="K47" s="27">
        <f t="shared" si="7"/>
        <v>0</v>
      </c>
      <c r="L47" s="57">
        <f t="shared" si="8"/>
        <v>2012.5</v>
      </c>
      <c r="M47" s="57">
        <f t="shared" si="9"/>
        <v>0</v>
      </c>
      <c r="N47" s="57">
        <f t="shared" si="10"/>
        <v>0</v>
      </c>
      <c r="O47" s="57">
        <f t="shared" si="11"/>
        <v>0</v>
      </c>
      <c r="P47" s="57">
        <f t="shared" si="12"/>
        <v>1735.294117647059</v>
      </c>
      <c r="Q47" s="57">
        <f t="shared" si="13"/>
        <v>0</v>
      </c>
      <c r="R47" s="57">
        <f t="shared" si="14"/>
        <v>0</v>
      </c>
      <c r="S47" s="57">
        <f t="shared" si="15"/>
        <v>0</v>
      </c>
      <c r="T47" s="57">
        <f t="shared" si="16"/>
        <v>2065</v>
      </c>
      <c r="U47" s="57">
        <f t="shared" si="17"/>
        <v>0</v>
      </c>
      <c r="V47" s="57">
        <f t="shared" si="18"/>
        <v>0</v>
      </c>
      <c r="W47" s="57">
        <f t="shared" si="19"/>
        <v>0</v>
      </c>
    </row>
    <row r="48" spans="1:23" ht="75" x14ac:dyDescent="0.25">
      <c r="A48" s="4">
        <v>1</v>
      </c>
      <c r="B48" s="9" t="s">
        <v>13</v>
      </c>
      <c r="C48" s="2" t="s">
        <v>11</v>
      </c>
      <c r="D48" s="27">
        <v>1800</v>
      </c>
      <c r="E48" s="26">
        <v>1750</v>
      </c>
      <c r="F48" s="27">
        <v>1700</v>
      </c>
      <c r="G48" s="27">
        <v>1650</v>
      </c>
      <c r="H48" s="27">
        <f t="shared" si="4"/>
        <v>1739.4957983193276</v>
      </c>
      <c r="I48" s="27">
        <f t="shared" si="5"/>
        <v>1691.1764705882354</v>
      </c>
      <c r="J48" s="27">
        <f t="shared" si="6"/>
        <v>1642.8571428571429</v>
      </c>
      <c r="K48" s="27">
        <f t="shared" si="7"/>
        <v>1594.5378151260504</v>
      </c>
      <c r="L48" s="57">
        <f t="shared" si="8"/>
        <v>2070</v>
      </c>
      <c r="M48" s="57">
        <f t="shared" si="9"/>
        <v>2012.5</v>
      </c>
      <c r="N48" s="57">
        <f t="shared" si="10"/>
        <v>1955</v>
      </c>
      <c r="O48" s="57">
        <f t="shared" si="11"/>
        <v>1897.5</v>
      </c>
      <c r="P48" s="57">
        <f t="shared" si="12"/>
        <v>1784.8739495798318</v>
      </c>
      <c r="Q48" s="57">
        <f t="shared" si="13"/>
        <v>1735.294117647059</v>
      </c>
      <c r="R48" s="57">
        <f t="shared" si="14"/>
        <v>1685.7142857142858</v>
      </c>
      <c r="S48" s="57">
        <f t="shared" si="15"/>
        <v>1636.1344537815125</v>
      </c>
      <c r="T48" s="57">
        <f t="shared" si="16"/>
        <v>2124</v>
      </c>
      <c r="U48" s="57">
        <f t="shared" si="17"/>
        <v>2065</v>
      </c>
      <c r="V48" s="57">
        <f t="shared" si="18"/>
        <v>2006</v>
      </c>
      <c r="W48" s="57">
        <f t="shared" si="19"/>
        <v>1947</v>
      </c>
    </row>
    <row r="49" spans="1:23" ht="75" x14ac:dyDescent="0.25">
      <c r="A49" s="4">
        <v>2</v>
      </c>
      <c r="B49" s="9" t="s">
        <v>13</v>
      </c>
      <c r="C49" s="2" t="s">
        <v>12</v>
      </c>
      <c r="D49" s="27">
        <v>2800</v>
      </c>
      <c r="E49" s="27">
        <v>2750</v>
      </c>
      <c r="F49" s="27">
        <v>2700</v>
      </c>
      <c r="G49" s="27">
        <v>2650</v>
      </c>
      <c r="H49" s="27">
        <f t="shared" si="4"/>
        <v>2705.8823529411766</v>
      </c>
      <c r="I49" s="27">
        <f t="shared" si="5"/>
        <v>2657.5630252100841</v>
      </c>
      <c r="J49" s="27">
        <f t="shared" si="6"/>
        <v>2609.2436974789916</v>
      </c>
      <c r="K49" s="27">
        <f t="shared" si="7"/>
        <v>2560.9243697478992</v>
      </c>
      <c r="L49" s="57">
        <f t="shared" si="8"/>
        <v>3220</v>
      </c>
      <c r="M49" s="57">
        <f t="shared" si="9"/>
        <v>3162.5</v>
      </c>
      <c r="N49" s="57">
        <f t="shared" si="10"/>
        <v>3105</v>
      </c>
      <c r="O49" s="57">
        <f t="shared" si="11"/>
        <v>3047.5</v>
      </c>
      <c r="P49" s="57">
        <f t="shared" si="12"/>
        <v>2776.4705882352941</v>
      </c>
      <c r="Q49" s="57">
        <f t="shared" si="13"/>
        <v>2726.8907563025209</v>
      </c>
      <c r="R49" s="57">
        <f t="shared" si="14"/>
        <v>2677.3109243697477</v>
      </c>
      <c r="S49" s="57">
        <f t="shared" si="15"/>
        <v>2627.7310924369749</v>
      </c>
      <c r="T49" s="57">
        <f t="shared" si="16"/>
        <v>3304</v>
      </c>
      <c r="U49" s="57">
        <f t="shared" si="17"/>
        <v>3245</v>
      </c>
      <c r="V49" s="57">
        <f t="shared" si="18"/>
        <v>3186</v>
      </c>
      <c r="W49" s="57">
        <f t="shared" si="19"/>
        <v>3127</v>
      </c>
    </row>
    <row r="50" spans="1:23" ht="30" x14ac:dyDescent="0.25">
      <c r="A50" s="4">
        <v>1</v>
      </c>
      <c r="B50" s="9" t="s">
        <v>14</v>
      </c>
      <c r="C50" s="2" t="s">
        <v>16</v>
      </c>
      <c r="D50" s="27">
        <v>1700</v>
      </c>
      <c r="E50" s="27">
        <v>1650</v>
      </c>
      <c r="F50" s="27">
        <v>1600</v>
      </c>
      <c r="G50" s="27">
        <v>1550</v>
      </c>
      <c r="H50" s="27">
        <f t="shared" si="4"/>
        <v>1642.8571428571429</v>
      </c>
      <c r="I50" s="27">
        <f t="shared" si="5"/>
        <v>1594.5378151260504</v>
      </c>
      <c r="J50" s="27">
        <f t="shared" si="6"/>
        <v>1546.2184873949579</v>
      </c>
      <c r="K50" s="27">
        <f t="shared" si="7"/>
        <v>1497.8991596638655</v>
      </c>
      <c r="L50" s="57">
        <f t="shared" si="8"/>
        <v>1955</v>
      </c>
      <c r="M50" s="57">
        <f t="shared" si="9"/>
        <v>1897.5</v>
      </c>
      <c r="N50" s="57">
        <f t="shared" si="10"/>
        <v>1840</v>
      </c>
      <c r="O50" s="57">
        <f t="shared" si="11"/>
        <v>1782.5</v>
      </c>
      <c r="P50" s="57">
        <f t="shared" si="12"/>
        <v>1685.7142857142858</v>
      </c>
      <c r="Q50" s="57">
        <f t="shared" si="13"/>
        <v>1636.1344537815125</v>
      </c>
      <c r="R50" s="57">
        <f t="shared" si="14"/>
        <v>1586.5546218487395</v>
      </c>
      <c r="S50" s="57">
        <f t="shared" si="15"/>
        <v>1536.9747899159663</v>
      </c>
      <c r="T50" s="57">
        <f t="shared" si="16"/>
        <v>2006</v>
      </c>
      <c r="U50" s="57">
        <f t="shared" si="17"/>
        <v>1947</v>
      </c>
      <c r="V50" s="57">
        <f t="shared" si="18"/>
        <v>1888</v>
      </c>
      <c r="W50" s="57">
        <f t="shared" si="19"/>
        <v>1829</v>
      </c>
    </row>
    <row r="51" spans="1:23" ht="30" x14ac:dyDescent="0.25">
      <c r="A51" s="4">
        <v>2</v>
      </c>
      <c r="B51" s="9" t="s">
        <v>14</v>
      </c>
      <c r="C51" s="2" t="s">
        <v>15</v>
      </c>
      <c r="D51" s="27">
        <v>1700</v>
      </c>
      <c r="E51" s="27">
        <v>1650</v>
      </c>
      <c r="F51" s="27">
        <v>1600</v>
      </c>
      <c r="G51" s="27">
        <v>1550</v>
      </c>
      <c r="H51" s="27">
        <f t="shared" si="4"/>
        <v>1642.8571428571429</v>
      </c>
      <c r="I51" s="27">
        <f t="shared" si="5"/>
        <v>1594.5378151260504</v>
      </c>
      <c r="J51" s="27">
        <f t="shared" si="6"/>
        <v>1546.2184873949579</v>
      </c>
      <c r="K51" s="27">
        <f t="shared" si="7"/>
        <v>1497.8991596638655</v>
      </c>
      <c r="L51" s="57">
        <f t="shared" si="8"/>
        <v>1955</v>
      </c>
      <c r="M51" s="57">
        <f t="shared" si="9"/>
        <v>1897.5</v>
      </c>
      <c r="N51" s="57">
        <f t="shared" si="10"/>
        <v>1840</v>
      </c>
      <c r="O51" s="57">
        <f t="shared" si="11"/>
        <v>1782.5</v>
      </c>
      <c r="P51" s="57">
        <f t="shared" si="12"/>
        <v>1685.7142857142858</v>
      </c>
      <c r="Q51" s="57">
        <f t="shared" si="13"/>
        <v>1636.1344537815125</v>
      </c>
      <c r="R51" s="57">
        <f t="shared" si="14"/>
        <v>1586.5546218487395</v>
      </c>
      <c r="S51" s="57">
        <f t="shared" si="15"/>
        <v>1536.9747899159663</v>
      </c>
      <c r="T51" s="57">
        <f t="shared" si="16"/>
        <v>2006</v>
      </c>
      <c r="U51" s="57">
        <f t="shared" si="17"/>
        <v>1947</v>
      </c>
      <c r="V51" s="57">
        <f t="shared" si="18"/>
        <v>1888</v>
      </c>
      <c r="W51" s="57">
        <f t="shared" si="19"/>
        <v>1829</v>
      </c>
    </row>
    <row r="52" spans="1:23" ht="30" x14ac:dyDescent="0.25">
      <c r="A52" s="4">
        <v>3</v>
      </c>
      <c r="B52" s="9" t="s">
        <v>14</v>
      </c>
      <c r="C52" s="2" t="s">
        <v>17</v>
      </c>
      <c r="D52" s="27">
        <v>2500</v>
      </c>
      <c r="E52" s="27">
        <v>2400</v>
      </c>
      <c r="F52" s="27">
        <v>2300</v>
      </c>
      <c r="G52" s="27">
        <v>2200</v>
      </c>
      <c r="H52" s="27">
        <f t="shared" si="4"/>
        <v>2415.9663865546222</v>
      </c>
      <c r="I52" s="27">
        <f t="shared" si="5"/>
        <v>2319.3277310924373</v>
      </c>
      <c r="J52" s="27">
        <f t="shared" si="6"/>
        <v>2222.6890756302519</v>
      </c>
      <c r="K52" s="27">
        <f t="shared" si="7"/>
        <v>2126.0504201680674</v>
      </c>
      <c r="L52" s="57">
        <f t="shared" si="8"/>
        <v>2875.0000000000005</v>
      </c>
      <c r="M52" s="57">
        <f t="shared" si="9"/>
        <v>2760.0000000000005</v>
      </c>
      <c r="N52" s="57">
        <f t="shared" si="10"/>
        <v>2644.9999999999995</v>
      </c>
      <c r="O52" s="57">
        <f t="shared" si="11"/>
        <v>2530</v>
      </c>
      <c r="P52" s="57">
        <f t="shared" si="12"/>
        <v>2478.9915966386557</v>
      </c>
      <c r="Q52" s="57">
        <f t="shared" si="13"/>
        <v>2379.8319327731092</v>
      </c>
      <c r="R52" s="57">
        <f t="shared" si="14"/>
        <v>2280.6722689075632</v>
      </c>
      <c r="S52" s="57">
        <f t="shared" si="15"/>
        <v>2181.5126050420167</v>
      </c>
      <c r="T52" s="57">
        <f t="shared" si="16"/>
        <v>2950</v>
      </c>
      <c r="U52" s="57">
        <f t="shared" si="17"/>
        <v>2832</v>
      </c>
      <c r="V52" s="57">
        <f t="shared" si="18"/>
        <v>2714</v>
      </c>
      <c r="W52" s="57">
        <f t="shared" si="19"/>
        <v>2596</v>
      </c>
    </row>
    <row r="53" spans="1:23" ht="30" x14ac:dyDescent="0.25">
      <c r="A53" s="4">
        <v>4</v>
      </c>
      <c r="B53" s="9" t="s">
        <v>14</v>
      </c>
      <c r="C53" s="2" t="s">
        <v>21</v>
      </c>
      <c r="D53" s="27">
        <v>700</v>
      </c>
      <c r="E53" s="27">
        <v>650</v>
      </c>
      <c r="F53" s="27">
        <v>600</v>
      </c>
      <c r="G53" s="27">
        <v>550</v>
      </c>
      <c r="H53" s="27">
        <f t="shared" si="4"/>
        <v>676.47058823529414</v>
      </c>
      <c r="I53" s="27">
        <f t="shared" si="5"/>
        <v>628.15126050420179</v>
      </c>
      <c r="J53" s="27">
        <f t="shared" si="6"/>
        <v>579.83193277310932</v>
      </c>
      <c r="K53" s="27">
        <f t="shared" si="7"/>
        <v>531.51260504201684</v>
      </c>
      <c r="L53" s="57">
        <f t="shared" si="8"/>
        <v>805</v>
      </c>
      <c r="M53" s="57">
        <f t="shared" si="9"/>
        <v>747.50000000000011</v>
      </c>
      <c r="N53" s="57">
        <f t="shared" si="10"/>
        <v>690.00000000000011</v>
      </c>
      <c r="O53" s="57">
        <f t="shared" si="11"/>
        <v>632.5</v>
      </c>
      <c r="P53" s="57">
        <f t="shared" si="12"/>
        <v>694.11764705882354</v>
      </c>
      <c r="Q53" s="57">
        <f t="shared" si="13"/>
        <v>644.53781512605053</v>
      </c>
      <c r="R53" s="57">
        <f t="shared" si="14"/>
        <v>594.9579831932773</v>
      </c>
      <c r="S53" s="57">
        <f t="shared" si="15"/>
        <v>545.37815126050418</v>
      </c>
      <c r="T53" s="57">
        <f t="shared" si="16"/>
        <v>826</v>
      </c>
      <c r="U53" s="57">
        <f t="shared" si="17"/>
        <v>767.00000000000011</v>
      </c>
      <c r="V53" s="57">
        <f t="shared" si="18"/>
        <v>708</v>
      </c>
      <c r="W53" s="57">
        <f t="shared" si="19"/>
        <v>649</v>
      </c>
    </row>
    <row r="54" spans="1:23" ht="30" x14ac:dyDescent="0.25">
      <c r="A54" s="4">
        <v>1</v>
      </c>
      <c r="B54" s="50" t="s">
        <v>131</v>
      </c>
      <c r="C54" s="44" t="s">
        <v>132</v>
      </c>
      <c r="D54" s="46">
        <f>80000*1.19</f>
        <v>95200</v>
      </c>
      <c r="E54" s="42"/>
      <c r="F54" s="42"/>
      <c r="G54" s="42"/>
      <c r="H54" s="42">
        <f t="shared" si="4"/>
        <v>92000</v>
      </c>
      <c r="I54" s="42">
        <f t="shared" si="5"/>
        <v>0</v>
      </c>
      <c r="J54" s="42">
        <f t="shared" si="6"/>
        <v>0</v>
      </c>
      <c r="K54" s="42">
        <f t="shared" si="7"/>
        <v>0</v>
      </c>
      <c r="L54" s="57">
        <f t="shared" si="8"/>
        <v>109480</v>
      </c>
      <c r="M54" s="57">
        <f t="shared" si="9"/>
        <v>0</v>
      </c>
      <c r="N54" s="57">
        <f t="shared" si="10"/>
        <v>0</v>
      </c>
      <c r="O54" s="57">
        <f t="shared" si="11"/>
        <v>0</v>
      </c>
      <c r="P54" s="57">
        <f t="shared" si="12"/>
        <v>94400</v>
      </c>
      <c r="Q54" s="57">
        <f t="shared" si="13"/>
        <v>0</v>
      </c>
      <c r="R54" s="57">
        <f t="shared" si="14"/>
        <v>0</v>
      </c>
      <c r="S54" s="57">
        <f t="shared" si="15"/>
        <v>0</v>
      </c>
      <c r="T54" s="57">
        <f t="shared" si="16"/>
        <v>112336</v>
      </c>
      <c r="U54" s="57">
        <f t="shared" si="17"/>
        <v>0</v>
      </c>
      <c r="V54" s="57">
        <f t="shared" si="18"/>
        <v>0</v>
      </c>
      <c r="W54" s="57">
        <f t="shared" si="19"/>
        <v>0</v>
      </c>
    </row>
    <row r="55" spans="1:23" ht="165" x14ac:dyDescent="0.25">
      <c r="A55" s="4">
        <v>1</v>
      </c>
      <c r="B55" s="36" t="s">
        <v>122</v>
      </c>
      <c r="C55" s="37" t="s">
        <v>123</v>
      </c>
      <c r="D55" s="38">
        <v>50000</v>
      </c>
      <c r="E55" s="38"/>
      <c r="F55" s="38"/>
      <c r="G55" s="38"/>
      <c r="H55" s="38">
        <f t="shared" si="4"/>
        <v>48319.327731092439</v>
      </c>
      <c r="I55" s="38">
        <f t="shared" si="5"/>
        <v>0</v>
      </c>
      <c r="J55" s="38">
        <f t="shared" si="6"/>
        <v>0</v>
      </c>
      <c r="K55" s="38">
        <f t="shared" si="7"/>
        <v>0</v>
      </c>
      <c r="L55" s="57">
        <f t="shared" si="8"/>
        <v>57500</v>
      </c>
      <c r="M55" s="57">
        <f t="shared" si="9"/>
        <v>0</v>
      </c>
      <c r="N55" s="57">
        <f t="shared" si="10"/>
        <v>0</v>
      </c>
      <c r="O55" s="57">
        <f t="shared" si="11"/>
        <v>0</v>
      </c>
      <c r="P55" s="57">
        <f t="shared" si="12"/>
        <v>49579.831932773115</v>
      </c>
      <c r="Q55" s="57">
        <f t="shared" si="13"/>
        <v>0</v>
      </c>
      <c r="R55" s="57">
        <f t="shared" si="14"/>
        <v>0</v>
      </c>
      <c r="S55" s="57">
        <f t="shared" si="15"/>
        <v>0</v>
      </c>
      <c r="T55" s="57">
        <f t="shared" si="16"/>
        <v>59000.000000000007</v>
      </c>
      <c r="U55" s="57">
        <f t="shared" si="17"/>
        <v>0</v>
      </c>
      <c r="V55" s="57">
        <f t="shared" si="18"/>
        <v>0</v>
      </c>
      <c r="W55" s="57">
        <f t="shared" si="19"/>
        <v>0</v>
      </c>
    </row>
    <row r="56" spans="1:23" ht="123.75" customHeight="1" x14ac:dyDescent="0.25">
      <c r="A56" s="47">
        <v>2</v>
      </c>
      <c r="B56" s="36" t="s">
        <v>122</v>
      </c>
      <c r="C56" s="37" t="s">
        <v>126</v>
      </c>
      <c r="D56" s="27">
        <f>16500*1.19</f>
        <v>19635</v>
      </c>
      <c r="E56" s="27"/>
      <c r="F56" s="27"/>
      <c r="G56" s="27"/>
      <c r="H56" s="27">
        <f t="shared" si="4"/>
        <v>18975</v>
      </c>
      <c r="I56" s="27">
        <f t="shared" si="5"/>
        <v>0</v>
      </c>
      <c r="J56" s="27">
        <f t="shared" si="6"/>
        <v>0</v>
      </c>
      <c r="K56" s="27">
        <f t="shared" si="7"/>
        <v>0</v>
      </c>
      <c r="L56" s="57">
        <f t="shared" si="8"/>
        <v>22580.25</v>
      </c>
      <c r="M56" s="57">
        <f t="shared" si="9"/>
        <v>0</v>
      </c>
      <c r="N56" s="57">
        <f t="shared" si="10"/>
        <v>0</v>
      </c>
      <c r="O56" s="57">
        <f t="shared" si="11"/>
        <v>0</v>
      </c>
      <c r="P56" s="57">
        <f t="shared" si="12"/>
        <v>19470</v>
      </c>
      <c r="Q56" s="57">
        <f t="shared" si="13"/>
        <v>0</v>
      </c>
      <c r="R56" s="57">
        <f t="shared" si="14"/>
        <v>0</v>
      </c>
      <c r="S56" s="57">
        <f t="shared" si="15"/>
        <v>0</v>
      </c>
      <c r="T56" s="57">
        <f t="shared" si="16"/>
        <v>23169.3</v>
      </c>
      <c r="U56" s="57">
        <f t="shared" si="17"/>
        <v>0</v>
      </c>
      <c r="V56" s="57">
        <f t="shared" si="18"/>
        <v>0</v>
      </c>
      <c r="W56" s="57">
        <f t="shared" si="19"/>
        <v>0</v>
      </c>
    </row>
    <row r="57" spans="1:23" ht="63.75" customHeight="1" x14ac:dyDescent="0.25">
      <c r="A57" s="4">
        <v>3</v>
      </c>
      <c r="B57" s="49" t="s">
        <v>127</v>
      </c>
      <c r="C57" s="43" t="s">
        <v>128</v>
      </c>
      <c r="D57" s="45">
        <f>9500*1.19</f>
        <v>11305</v>
      </c>
      <c r="E57" s="45"/>
      <c r="F57" s="45"/>
      <c r="G57" s="45"/>
      <c r="H57" s="45">
        <f t="shared" si="4"/>
        <v>10925</v>
      </c>
      <c r="I57" s="45">
        <f t="shared" si="5"/>
        <v>0</v>
      </c>
      <c r="J57" s="45">
        <f t="shared" si="6"/>
        <v>0</v>
      </c>
      <c r="K57" s="45">
        <f t="shared" si="7"/>
        <v>0</v>
      </c>
      <c r="L57" s="57">
        <f t="shared" si="8"/>
        <v>13000.75</v>
      </c>
      <c r="M57" s="57">
        <f t="shared" si="9"/>
        <v>0</v>
      </c>
      <c r="N57" s="57">
        <f t="shared" si="10"/>
        <v>0</v>
      </c>
      <c r="O57" s="57">
        <f t="shared" si="11"/>
        <v>0</v>
      </c>
      <c r="P57" s="57">
        <f t="shared" si="12"/>
        <v>11210</v>
      </c>
      <c r="Q57" s="57">
        <f t="shared" si="13"/>
        <v>0</v>
      </c>
      <c r="R57" s="57">
        <f t="shared" si="14"/>
        <v>0</v>
      </c>
      <c r="S57" s="57">
        <f t="shared" si="15"/>
        <v>0</v>
      </c>
      <c r="T57" s="57">
        <f t="shared" si="16"/>
        <v>13339.9</v>
      </c>
      <c r="U57" s="57">
        <f t="shared" si="17"/>
        <v>0</v>
      </c>
      <c r="V57" s="57">
        <f t="shared" si="18"/>
        <v>0</v>
      </c>
      <c r="W57" s="57">
        <f t="shared" si="19"/>
        <v>0</v>
      </c>
    </row>
    <row r="58" spans="1:23" ht="120" x14ac:dyDescent="0.25">
      <c r="A58" s="47">
        <v>4</v>
      </c>
      <c r="B58" s="16" t="s">
        <v>127</v>
      </c>
      <c r="C58" s="44" t="s">
        <v>135</v>
      </c>
      <c r="D58" s="46">
        <f>18900*1.19</f>
        <v>22491</v>
      </c>
      <c r="E58" s="46"/>
      <c r="F58" s="46"/>
      <c r="G58" s="46"/>
      <c r="H58" s="46">
        <f t="shared" si="4"/>
        <v>21735</v>
      </c>
      <c r="I58" s="46">
        <f t="shared" si="5"/>
        <v>0</v>
      </c>
      <c r="J58" s="46">
        <f t="shared" si="6"/>
        <v>0</v>
      </c>
      <c r="K58" s="46">
        <f t="shared" si="7"/>
        <v>0</v>
      </c>
      <c r="L58" s="57">
        <f t="shared" si="8"/>
        <v>25864.65</v>
      </c>
      <c r="M58" s="57">
        <f t="shared" si="9"/>
        <v>0</v>
      </c>
      <c r="N58" s="57">
        <f t="shared" si="10"/>
        <v>0</v>
      </c>
      <c r="O58" s="57">
        <f t="shared" si="11"/>
        <v>0</v>
      </c>
      <c r="P58" s="57">
        <f t="shared" si="12"/>
        <v>22302</v>
      </c>
      <c r="Q58" s="57">
        <f t="shared" si="13"/>
        <v>0</v>
      </c>
      <c r="R58" s="57">
        <f t="shared" si="14"/>
        <v>0</v>
      </c>
      <c r="S58" s="57">
        <f t="shared" si="15"/>
        <v>0</v>
      </c>
      <c r="T58" s="57">
        <f t="shared" si="16"/>
        <v>26539.38</v>
      </c>
      <c r="U58" s="57">
        <f t="shared" si="17"/>
        <v>0</v>
      </c>
      <c r="V58" s="57">
        <f t="shared" si="18"/>
        <v>0</v>
      </c>
      <c r="W58" s="57">
        <f t="shared" si="19"/>
        <v>0</v>
      </c>
    </row>
    <row r="59" spans="1:23" ht="30" x14ac:dyDescent="0.25">
      <c r="A59" s="4">
        <v>5</v>
      </c>
      <c r="B59" s="16" t="s">
        <v>127</v>
      </c>
      <c r="C59" s="44" t="s">
        <v>129</v>
      </c>
      <c r="D59" s="46">
        <f>6500*1.19</f>
        <v>7735</v>
      </c>
      <c r="E59" s="46"/>
      <c r="F59" s="46"/>
      <c r="G59" s="46"/>
      <c r="H59" s="46">
        <f t="shared" si="4"/>
        <v>7475</v>
      </c>
      <c r="I59" s="46">
        <f t="shared" si="5"/>
        <v>0</v>
      </c>
      <c r="J59" s="46">
        <f t="shared" si="6"/>
        <v>0</v>
      </c>
      <c r="K59" s="46">
        <f t="shared" si="7"/>
        <v>0</v>
      </c>
      <c r="L59" s="57">
        <f t="shared" si="8"/>
        <v>8895.25</v>
      </c>
      <c r="M59" s="57">
        <f t="shared" si="9"/>
        <v>0</v>
      </c>
      <c r="N59" s="57">
        <f t="shared" si="10"/>
        <v>0</v>
      </c>
      <c r="O59" s="57">
        <f t="shared" si="11"/>
        <v>0</v>
      </c>
      <c r="P59" s="57">
        <f t="shared" si="12"/>
        <v>7670</v>
      </c>
      <c r="Q59" s="57">
        <f t="shared" si="13"/>
        <v>0</v>
      </c>
      <c r="R59" s="57">
        <f t="shared" si="14"/>
        <v>0</v>
      </c>
      <c r="S59" s="57">
        <f t="shared" si="15"/>
        <v>0</v>
      </c>
      <c r="T59" s="57">
        <f t="shared" si="16"/>
        <v>9127.2999999999993</v>
      </c>
      <c r="U59" s="57">
        <f t="shared" si="17"/>
        <v>0</v>
      </c>
      <c r="V59" s="57">
        <f t="shared" si="18"/>
        <v>0</v>
      </c>
      <c r="W59" s="57">
        <f t="shared" si="19"/>
        <v>0</v>
      </c>
    </row>
    <row r="60" spans="1:23" ht="30" x14ac:dyDescent="0.25">
      <c r="A60" s="47">
        <v>6</v>
      </c>
      <c r="B60" s="16" t="s">
        <v>127</v>
      </c>
      <c r="C60" s="44" t="s">
        <v>130</v>
      </c>
      <c r="D60" s="46">
        <f>2500*1.19</f>
        <v>2975</v>
      </c>
      <c r="E60" s="46"/>
      <c r="F60" s="46"/>
      <c r="G60" s="46"/>
      <c r="H60" s="46">
        <f t="shared" si="4"/>
        <v>2875</v>
      </c>
      <c r="I60" s="46">
        <f t="shared" si="5"/>
        <v>0</v>
      </c>
      <c r="J60" s="46">
        <f t="shared" si="6"/>
        <v>0</v>
      </c>
      <c r="K60" s="46">
        <f t="shared" si="7"/>
        <v>0</v>
      </c>
      <c r="L60" s="57">
        <f t="shared" si="8"/>
        <v>3421.25</v>
      </c>
      <c r="M60" s="57">
        <f t="shared" si="9"/>
        <v>0</v>
      </c>
      <c r="N60" s="57">
        <f t="shared" si="10"/>
        <v>0</v>
      </c>
      <c r="O60" s="57">
        <f t="shared" si="11"/>
        <v>0</v>
      </c>
      <c r="P60" s="57">
        <f t="shared" si="12"/>
        <v>2950</v>
      </c>
      <c r="Q60" s="57">
        <f t="shared" si="13"/>
        <v>0</v>
      </c>
      <c r="R60" s="57">
        <f t="shared" si="14"/>
        <v>0</v>
      </c>
      <c r="S60" s="57">
        <f t="shared" si="15"/>
        <v>0</v>
      </c>
      <c r="T60" s="57">
        <f t="shared" si="16"/>
        <v>3510.5</v>
      </c>
      <c r="U60" s="57">
        <f t="shared" si="17"/>
        <v>0</v>
      </c>
      <c r="V60" s="57">
        <f t="shared" si="18"/>
        <v>0</v>
      </c>
      <c r="W60" s="57">
        <f t="shared" si="19"/>
        <v>0</v>
      </c>
    </row>
    <row r="61" spans="1:23" ht="75" x14ac:dyDescent="0.25">
      <c r="A61" s="4">
        <v>7</v>
      </c>
      <c r="B61" s="16" t="s">
        <v>127</v>
      </c>
      <c r="C61" s="44" t="s">
        <v>136</v>
      </c>
      <c r="D61" s="42">
        <v>14500</v>
      </c>
      <c r="E61" s="42"/>
      <c r="F61" s="42"/>
      <c r="G61" s="42"/>
      <c r="H61" s="42">
        <f t="shared" si="4"/>
        <v>14012.605042016807</v>
      </c>
      <c r="I61" s="42">
        <f t="shared" si="5"/>
        <v>0</v>
      </c>
      <c r="J61" s="42">
        <f t="shared" si="6"/>
        <v>0</v>
      </c>
      <c r="K61" s="42">
        <f t="shared" si="7"/>
        <v>0</v>
      </c>
      <c r="L61" s="57">
        <f t="shared" si="8"/>
        <v>16675</v>
      </c>
      <c r="M61" s="57">
        <f t="shared" si="9"/>
        <v>0</v>
      </c>
      <c r="N61" s="57">
        <f t="shared" si="10"/>
        <v>0</v>
      </c>
      <c r="O61" s="57">
        <f t="shared" si="11"/>
        <v>0</v>
      </c>
      <c r="P61" s="57">
        <f t="shared" si="12"/>
        <v>14378.151260504203</v>
      </c>
      <c r="Q61" s="57">
        <f t="shared" si="13"/>
        <v>0</v>
      </c>
      <c r="R61" s="57">
        <f t="shared" si="14"/>
        <v>0</v>
      </c>
      <c r="S61" s="57">
        <f t="shared" si="15"/>
        <v>0</v>
      </c>
      <c r="T61" s="57">
        <f t="shared" si="16"/>
        <v>17110</v>
      </c>
      <c r="U61" s="57">
        <f t="shared" si="17"/>
        <v>0</v>
      </c>
      <c r="V61" s="57">
        <f t="shared" si="18"/>
        <v>0</v>
      </c>
      <c r="W61" s="57">
        <f t="shared" si="19"/>
        <v>0</v>
      </c>
    </row>
    <row r="62" spans="1:23" ht="60" x14ac:dyDescent="0.25">
      <c r="A62" s="47">
        <v>8</v>
      </c>
      <c r="B62" s="16" t="s">
        <v>127</v>
      </c>
      <c r="C62" s="44" t="s">
        <v>137</v>
      </c>
      <c r="D62" s="42">
        <v>14500</v>
      </c>
      <c r="E62" s="42"/>
      <c r="F62" s="42"/>
      <c r="G62" s="42"/>
      <c r="H62" s="42">
        <f t="shared" si="4"/>
        <v>14012.605042016807</v>
      </c>
      <c r="I62" s="42">
        <f t="shared" si="5"/>
        <v>0</v>
      </c>
      <c r="J62" s="42">
        <f t="shared" si="6"/>
        <v>0</v>
      </c>
      <c r="K62" s="42">
        <f t="shared" si="7"/>
        <v>0</v>
      </c>
      <c r="L62" s="57">
        <f t="shared" si="8"/>
        <v>16675</v>
      </c>
      <c r="M62" s="57">
        <f t="shared" si="9"/>
        <v>0</v>
      </c>
      <c r="N62" s="57">
        <f t="shared" si="10"/>
        <v>0</v>
      </c>
      <c r="O62" s="57">
        <f t="shared" si="11"/>
        <v>0</v>
      </c>
      <c r="P62" s="57">
        <f t="shared" si="12"/>
        <v>14378.151260504203</v>
      </c>
      <c r="Q62" s="57">
        <f t="shared" si="13"/>
        <v>0</v>
      </c>
      <c r="R62" s="57">
        <f t="shared" si="14"/>
        <v>0</v>
      </c>
      <c r="S62" s="57">
        <f t="shared" si="15"/>
        <v>0</v>
      </c>
      <c r="T62" s="57">
        <f t="shared" si="16"/>
        <v>17110</v>
      </c>
      <c r="U62" s="57">
        <f t="shared" si="17"/>
        <v>0</v>
      </c>
      <c r="V62" s="57">
        <f t="shared" si="18"/>
        <v>0</v>
      </c>
      <c r="W62" s="57">
        <f t="shared" si="19"/>
        <v>0</v>
      </c>
    </row>
    <row r="63" spans="1:23" ht="75" x14ac:dyDescent="0.25">
      <c r="A63" s="4">
        <v>9</v>
      </c>
      <c r="B63" s="16" t="s">
        <v>127</v>
      </c>
      <c r="C63" s="44" t="s">
        <v>138</v>
      </c>
      <c r="D63" s="42">
        <v>14500</v>
      </c>
      <c r="E63" s="42"/>
      <c r="F63" s="42"/>
      <c r="G63" s="42"/>
      <c r="H63" s="42">
        <f t="shared" si="4"/>
        <v>14012.605042016807</v>
      </c>
      <c r="I63" s="42">
        <f t="shared" si="5"/>
        <v>0</v>
      </c>
      <c r="J63" s="42">
        <f t="shared" si="6"/>
        <v>0</v>
      </c>
      <c r="K63" s="42">
        <f t="shared" si="7"/>
        <v>0</v>
      </c>
      <c r="L63" s="57">
        <f t="shared" si="8"/>
        <v>16675</v>
      </c>
      <c r="M63" s="57">
        <f t="shared" si="9"/>
        <v>0</v>
      </c>
      <c r="N63" s="57">
        <f t="shared" si="10"/>
        <v>0</v>
      </c>
      <c r="O63" s="57">
        <f t="shared" si="11"/>
        <v>0</v>
      </c>
      <c r="P63" s="57">
        <f t="shared" si="12"/>
        <v>14378.151260504203</v>
      </c>
      <c r="Q63" s="57">
        <f t="shared" si="13"/>
        <v>0</v>
      </c>
      <c r="R63" s="57">
        <f t="shared" si="14"/>
        <v>0</v>
      </c>
      <c r="S63" s="57">
        <f t="shared" si="15"/>
        <v>0</v>
      </c>
      <c r="T63" s="57">
        <f t="shared" si="16"/>
        <v>17110</v>
      </c>
      <c r="U63" s="57">
        <f t="shared" si="17"/>
        <v>0</v>
      </c>
      <c r="V63" s="57">
        <f t="shared" si="18"/>
        <v>0</v>
      </c>
      <c r="W63" s="57">
        <f t="shared" si="19"/>
        <v>0</v>
      </c>
    </row>
    <row r="64" spans="1:23" ht="60" x14ac:dyDescent="0.25">
      <c r="A64" s="47">
        <v>10</v>
      </c>
      <c r="B64" s="16" t="s">
        <v>127</v>
      </c>
      <c r="C64" s="44" t="s">
        <v>139</v>
      </c>
      <c r="D64" s="42">
        <v>14500</v>
      </c>
      <c r="E64" s="42"/>
      <c r="F64" s="42"/>
      <c r="G64" s="42"/>
      <c r="H64" s="42">
        <f t="shared" si="4"/>
        <v>14012.605042016807</v>
      </c>
      <c r="I64" s="42">
        <f t="shared" si="5"/>
        <v>0</v>
      </c>
      <c r="J64" s="42">
        <f t="shared" si="6"/>
        <v>0</v>
      </c>
      <c r="K64" s="42">
        <f t="shared" si="7"/>
        <v>0</v>
      </c>
      <c r="L64" s="57">
        <f t="shared" si="8"/>
        <v>16675</v>
      </c>
      <c r="M64" s="57">
        <f t="shared" si="9"/>
        <v>0</v>
      </c>
      <c r="N64" s="57">
        <f t="shared" si="10"/>
        <v>0</v>
      </c>
      <c r="O64" s="57">
        <f t="shared" si="11"/>
        <v>0</v>
      </c>
      <c r="P64" s="57">
        <f t="shared" si="12"/>
        <v>14378.151260504203</v>
      </c>
      <c r="Q64" s="57">
        <f t="shared" si="13"/>
        <v>0</v>
      </c>
      <c r="R64" s="57">
        <f t="shared" si="14"/>
        <v>0</v>
      </c>
      <c r="S64" s="57">
        <f t="shared" si="15"/>
        <v>0</v>
      </c>
      <c r="T64" s="57">
        <f t="shared" si="16"/>
        <v>17110</v>
      </c>
      <c r="U64" s="57">
        <f t="shared" si="17"/>
        <v>0</v>
      </c>
      <c r="V64" s="57">
        <f t="shared" si="18"/>
        <v>0</v>
      </c>
      <c r="W64" s="57">
        <f t="shared" si="19"/>
        <v>0</v>
      </c>
    </row>
    <row r="65" spans="1:23" ht="60" x14ac:dyDescent="0.25">
      <c r="A65" s="4">
        <v>11</v>
      </c>
      <c r="B65" s="16" t="s">
        <v>127</v>
      </c>
      <c r="C65" s="44" t="s">
        <v>140</v>
      </c>
      <c r="D65" s="42">
        <v>14500</v>
      </c>
      <c r="E65" s="42"/>
      <c r="F65" s="42"/>
      <c r="G65" s="42"/>
      <c r="H65" s="42">
        <f t="shared" si="4"/>
        <v>14012.605042016807</v>
      </c>
      <c r="I65" s="42">
        <f t="shared" si="5"/>
        <v>0</v>
      </c>
      <c r="J65" s="42">
        <f t="shared" si="6"/>
        <v>0</v>
      </c>
      <c r="K65" s="42">
        <f t="shared" si="7"/>
        <v>0</v>
      </c>
      <c r="L65" s="57">
        <f t="shared" si="8"/>
        <v>16675</v>
      </c>
      <c r="M65" s="57">
        <f t="shared" si="9"/>
        <v>0</v>
      </c>
      <c r="N65" s="57">
        <f t="shared" si="10"/>
        <v>0</v>
      </c>
      <c r="O65" s="57">
        <f t="shared" si="11"/>
        <v>0</v>
      </c>
      <c r="P65" s="57">
        <f t="shared" si="12"/>
        <v>14378.151260504203</v>
      </c>
      <c r="Q65" s="57">
        <f t="shared" si="13"/>
        <v>0</v>
      </c>
      <c r="R65" s="57">
        <f t="shared" si="14"/>
        <v>0</v>
      </c>
      <c r="S65" s="57">
        <f t="shared" si="15"/>
        <v>0</v>
      </c>
      <c r="T65" s="57">
        <f t="shared" si="16"/>
        <v>17110</v>
      </c>
      <c r="U65" s="57">
        <f t="shared" si="17"/>
        <v>0</v>
      </c>
      <c r="V65" s="57">
        <f t="shared" si="18"/>
        <v>0</v>
      </c>
      <c r="W65" s="57">
        <f t="shared" si="19"/>
        <v>0</v>
      </c>
    </row>
    <row r="66" spans="1:23" ht="90" x14ac:dyDescent="0.25">
      <c r="A66" s="47">
        <v>12</v>
      </c>
      <c r="B66" s="16" t="s">
        <v>127</v>
      </c>
      <c r="C66" s="44" t="s">
        <v>141</v>
      </c>
      <c r="D66" s="52">
        <v>18900</v>
      </c>
      <c r="E66" s="42"/>
      <c r="F66" s="42"/>
      <c r="G66" s="42"/>
      <c r="H66" s="42">
        <f t="shared" si="4"/>
        <v>18264.705882352944</v>
      </c>
      <c r="I66" s="42">
        <f t="shared" si="5"/>
        <v>0</v>
      </c>
      <c r="J66" s="42">
        <f t="shared" si="6"/>
        <v>0</v>
      </c>
      <c r="K66" s="42">
        <f t="shared" si="7"/>
        <v>0</v>
      </c>
      <c r="L66" s="57">
        <f t="shared" si="8"/>
        <v>21735.000000000004</v>
      </c>
      <c r="M66" s="57">
        <f t="shared" si="9"/>
        <v>0</v>
      </c>
      <c r="N66" s="57">
        <f t="shared" si="10"/>
        <v>0</v>
      </c>
      <c r="O66" s="57">
        <f t="shared" si="11"/>
        <v>0</v>
      </c>
      <c r="P66" s="57">
        <f t="shared" si="12"/>
        <v>18741.176470588238</v>
      </c>
      <c r="Q66" s="57">
        <f t="shared" si="13"/>
        <v>0</v>
      </c>
      <c r="R66" s="57">
        <f t="shared" si="14"/>
        <v>0</v>
      </c>
      <c r="S66" s="57">
        <f t="shared" si="15"/>
        <v>0</v>
      </c>
      <c r="T66" s="57">
        <f t="shared" si="16"/>
        <v>22302.000000000004</v>
      </c>
      <c r="U66" s="57">
        <f t="shared" si="17"/>
        <v>0</v>
      </c>
      <c r="V66" s="57">
        <f t="shared" si="18"/>
        <v>0</v>
      </c>
      <c r="W66" s="57">
        <f t="shared" si="19"/>
        <v>0</v>
      </c>
    </row>
    <row r="67" spans="1:23" ht="90" x14ac:dyDescent="0.25">
      <c r="A67" s="4">
        <v>13</v>
      </c>
      <c r="B67" s="16" t="s">
        <v>127</v>
      </c>
      <c r="C67" s="44" t="s">
        <v>142</v>
      </c>
      <c r="D67" s="52">
        <v>18900</v>
      </c>
      <c r="E67" s="42"/>
      <c r="F67" s="42"/>
      <c r="G67" s="42"/>
      <c r="H67" s="42">
        <f t="shared" si="4"/>
        <v>18264.705882352944</v>
      </c>
      <c r="I67" s="42">
        <f t="shared" si="5"/>
        <v>0</v>
      </c>
      <c r="J67" s="42">
        <f t="shared" si="6"/>
        <v>0</v>
      </c>
      <c r="K67" s="42">
        <f t="shared" si="7"/>
        <v>0</v>
      </c>
      <c r="L67" s="57">
        <f t="shared" si="8"/>
        <v>21735.000000000004</v>
      </c>
      <c r="M67" s="57">
        <f t="shared" si="9"/>
        <v>0</v>
      </c>
      <c r="N67" s="57">
        <f t="shared" si="10"/>
        <v>0</v>
      </c>
      <c r="O67" s="57">
        <f t="shared" si="11"/>
        <v>0</v>
      </c>
      <c r="P67" s="57">
        <f t="shared" si="12"/>
        <v>18741.176470588238</v>
      </c>
      <c r="Q67" s="57">
        <f t="shared" si="13"/>
        <v>0</v>
      </c>
      <c r="R67" s="57">
        <f t="shared" si="14"/>
        <v>0</v>
      </c>
      <c r="S67" s="57">
        <f t="shared" si="15"/>
        <v>0</v>
      </c>
      <c r="T67" s="57">
        <f t="shared" si="16"/>
        <v>22302.000000000004</v>
      </c>
      <c r="U67" s="57">
        <f t="shared" si="17"/>
        <v>0</v>
      </c>
      <c r="V67" s="57">
        <f t="shared" si="18"/>
        <v>0</v>
      </c>
      <c r="W67" s="57">
        <f t="shared" si="19"/>
        <v>0</v>
      </c>
    </row>
    <row r="68" spans="1:23" ht="75" x14ac:dyDescent="0.25">
      <c r="A68" s="47">
        <v>14</v>
      </c>
      <c r="B68" s="16" t="s">
        <v>127</v>
      </c>
      <c r="C68" s="44" t="s">
        <v>143</v>
      </c>
      <c r="D68" s="52">
        <v>18900</v>
      </c>
      <c r="E68" s="42"/>
      <c r="F68" s="42"/>
      <c r="G68" s="42"/>
      <c r="H68" s="42">
        <f t="shared" si="4"/>
        <v>18264.705882352944</v>
      </c>
      <c r="I68" s="42">
        <f t="shared" si="5"/>
        <v>0</v>
      </c>
      <c r="J68" s="42">
        <f t="shared" si="6"/>
        <v>0</v>
      </c>
      <c r="K68" s="42">
        <f t="shared" si="7"/>
        <v>0</v>
      </c>
      <c r="L68" s="57">
        <f t="shared" si="8"/>
        <v>21735.000000000004</v>
      </c>
      <c r="M68" s="57">
        <f t="shared" si="9"/>
        <v>0</v>
      </c>
      <c r="N68" s="57">
        <f t="shared" si="10"/>
        <v>0</v>
      </c>
      <c r="O68" s="57">
        <f t="shared" si="11"/>
        <v>0</v>
      </c>
      <c r="P68" s="57">
        <f t="shared" si="12"/>
        <v>18741.176470588238</v>
      </c>
      <c r="Q68" s="57">
        <f t="shared" si="13"/>
        <v>0</v>
      </c>
      <c r="R68" s="57">
        <f t="shared" si="14"/>
        <v>0</v>
      </c>
      <c r="S68" s="57">
        <f t="shared" si="15"/>
        <v>0</v>
      </c>
      <c r="T68" s="57">
        <f t="shared" si="16"/>
        <v>22302.000000000004</v>
      </c>
      <c r="U68" s="57">
        <f t="shared" si="17"/>
        <v>0</v>
      </c>
      <c r="V68" s="57">
        <f t="shared" si="18"/>
        <v>0</v>
      </c>
      <c r="W68" s="57">
        <f t="shared" si="19"/>
        <v>0</v>
      </c>
    </row>
    <row r="69" spans="1:23" ht="75" x14ac:dyDescent="0.25">
      <c r="A69" s="4">
        <v>15</v>
      </c>
      <c r="B69" s="16" t="s">
        <v>127</v>
      </c>
      <c r="C69" s="44" t="s">
        <v>144</v>
      </c>
      <c r="D69" s="52">
        <v>18900</v>
      </c>
      <c r="E69" s="42"/>
      <c r="F69" s="42"/>
      <c r="G69" s="42"/>
      <c r="H69" s="42">
        <f t="shared" si="4"/>
        <v>18264.705882352944</v>
      </c>
      <c r="I69" s="42">
        <f t="shared" si="5"/>
        <v>0</v>
      </c>
      <c r="J69" s="42">
        <f t="shared" si="6"/>
        <v>0</v>
      </c>
      <c r="K69" s="42">
        <f t="shared" si="7"/>
        <v>0</v>
      </c>
      <c r="L69" s="57">
        <f t="shared" si="8"/>
        <v>21735.000000000004</v>
      </c>
      <c r="M69" s="57">
        <f t="shared" si="9"/>
        <v>0</v>
      </c>
      <c r="N69" s="57">
        <f t="shared" si="10"/>
        <v>0</v>
      </c>
      <c r="O69" s="57">
        <f t="shared" si="11"/>
        <v>0</v>
      </c>
      <c r="P69" s="57">
        <f t="shared" si="12"/>
        <v>18741.176470588238</v>
      </c>
      <c r="Q69" s="57">
        <f t="shared" si="13"/>
        <v>0</v>
      </c>
      <c r="R69" s="57">
        <f t="shared" si="14"/>
        <v>0</v>
      </c>
      <c r="S69" s="57">
        <f t="shared" si="15"/>
        <v>0</v>
      </c>
      <c r="T69" s="57">
        <f t="shared" si="16"/>
        <v>22302.000000000004</v>
      </c>
      <c r="U69" s="57">
        <f t="shared" si="17"/>
        <v>0</v>
      </c>
      <c r="V69" s="57">
        <f t="shared" si="18"/>
        <v>0</v>
      </c>
      <c r="W69" s="57">
        <f t="shared" si="19"/>
        <v>0</v>
      </c>
    </row>
    <row r="70" spans="1:23" ht="75" x14ac:dyDescent="0.25">
      <c r="A70" s="47">
        <v>16</v>
      </c>
      <c r="B70" s="16" t="s">
        <v>127</v>
      </c>
      <c r="C70" s="44" t="s">
        <v>145</v>
      </c>
      <c r="D70" s="52">
        <v>18900</v>
      </c>
      <c r="E70" s="42"/>
      <c r="F70" s="42"/>
      <c r="G70" s="42"/>
      <c r="H70" s="42">
        <f t="shared" si="4"/>
        <v>18264.705882352944</v>
      </c>
      <c r="I70" s="42">
        <f t="shared" si="5"/>
        <v>0</v>
      </c>
      <c r="J70" s="42">
        <f t="shared" si="6"/>
        <v>0</v>
      </c>
      <c r="K70" s="42">
        <f t="shared" si="7"/>
        <v>0</v>
      </c>
      <c r="L70" s="57">
        <f t="shared" si="8"/>
        <v>21735.000000000004</v>
      </c>
      <c r="M70" s="57">
        <f t="shared" si="9"/>
        <v>0</v>
      </c>
      <c r="N70" s="57">
        <f t="shared" si="10"/>
        <v>0</v>
      </c>
      <c r="O70" s="57">
        <f t="shared" si="11"/>
        <v>0</v>
      </c>
      <c r="P70" s="57">
        <f t="shared" si="12"/>
        <v>18741.176470588238</v>
      </c>
      <c r="Q70" s="57">
        <f t="shared" si="13"/>
        <v>0</v>
      </c>
      <c r="R70" s="57">
        <f t="shared" si="14"/>
        <v>0</v>
      </c>
      <c r="S70" s="57">
        <f t="shared" si="15"/>
        <v>0</v>
      </c>
      <c r="T70" s="57">
        <f t="shared" si="16"/>
        <v>22302.000000000004</v>
      </c>
      <c r="U70" s="57">
        <f t="shared" si="17"/>
        <v>0</v>
      </c>
      <c r="V70" s="57">
        <f t="shared" si="18"/>
        <v>0</v>
      </c>
      <c r="W70" s="57">
        <f t="shared" si="19"/>
        <v>0</v>
      </c>
    </row>
    <row r="71" spans="1:23" ht="90" x14ac:dyDescent="0.25">
      <c r="A71" s="4">
        <v>17</v>
      </c>
      <c r="B71" s="16" t="s">
        <v>127</v>
      </c>
      <c r="C71" s="44" t="s">
        <v>146</v>
      </c>
      <c r="D71" s="52">
        <v>18900</v>
      </c>
      <c r="E71" s="42"/>
      <c r="F71" s="42"/>
      <c r="G71" s="42"/>
      <c r="H71" s="42">
        <f t="shared" ref="H71:H84" si="20">((D71/1.19)*15%)+(D71/1.19)</f>
        <v>18264.705882352944</v>
      </c>
      <c r="I71" s="42">
        <f t="shared" ref="I71:I84" si="21">((E71/1.19)*15%)+(E71/1.19)</f>
        <v>0</v>
      </c>
      <c r="J71" s="42">
        <f t="shared" ref="J71:J84" si="22">((F71/1.19)*15%)+(F71/1.19)</f>
        <v>0</v>
      </c>
      <c r="K71" s="42">
        <f t="shared" ref="K71:K84" si="23">((G71/1.19)*15%)+(G71/1.19)</f>
        <v>0</v>
      </c>
      <c r="L71" s="57">
        <f t="shared" ref="L71:L84" si="24">(H71*0.19)+H71</f>
        <v>21735.000000000004</v>
      </c>
      <c r="M71" s="57">
        <f t="shared" ref="M71:M84" si="25">(I71*0.19)+I71</f>
        <v>0</v>
      </c>
      <c r="N71" s="57">
        <f t="shared" ref="N71:N84" si="26">(J71*0.19)+J71</f>
        <v>0</v>
      </c>
      <c r="O71" s="57">
        <f t="shared" ref="O71:O84" si="27">(K71*0.19)+K71</f>
        <v>0</v>
      </c>
      <c r="P71" s="57">
        <f t="shared" ref="P71:P84" si="28">((D71/1.19)*18%)+(D71/1.19)</f>
        <v>18741.176470588238</v>
      </c>
      <c r="Q71" s="57">
        <f t="shared" ref="Q71:Q84" si="29">((E71/1.19)*18%)+(E71/1.19)</f>
        <v>0</v>
      </c>
      <c r="R71" s="57">
        <f t="shared" ref="R71:R84" si="30">((F71/1.19)*18%)+(F71/1.19)</f>
        <v>0</v>
      </c>
      <c r="S71" s="57">
        <f t="shared" ref="S71:S84" si="31">((G71/1.19)*18%)+(G71/1.19)</f>
        <v>0</v>
      </c>
      <c r="T71" s="57">
        <f t="shared" ref="T71:T84" si="32">(P71*0.19)+P71</f>
        <v>22302.000000000004</v>
      </c>
      <c r="U71" s="57">
        <f t="shared" ref="U71:U84" si="33">(Q71*0.19)+Q71</f>
        <v>0</v>
      </c>
      <c r="V71" s="57">
        <f t="shared" ref="V71:V84" si="34">(R71*0.19)+R71</f>
        <v>0</v>
      </c>
      <c r="W71" s="57">
        <f t="shared" ref="W71:W84" si="35">(S71*0.19)+S71</f>
        <v>0</v>
      </c>
    </row>
    <row r="72" spans="1:23" ht="90" x14ac:dyDescent="0.25">
      <c r="A72" s="47">
        <v>18</v>
      </c>
      <c r="B72" s="16" t="s">
        <v>127</v>
      </c>
      <c r="C72" s="44" t="s">
        <v>147</v>
      </c>
      <c r="D72" s="52">
        <v>18900</v>
      </c>
      <c r="E72" s="42"/>
      <c r="F72" s="42"/>
      <c r="G72" s="42"/>
      <c r="H72" s="42">
        <f t="shared" si="20"/>
        <v>18264.705882352944</v>
      </c>
      <c r="I72" s="42">
        <f t="shared" si="21"/>
        <v>0</v>
      </c>
      <c r="J72" s="42">
        <f t="shared" si="22"/>
        <v>0</v>
      </c>
      <c r="K72" s="42">
        <f t="shared" si="23"/>
        <v>0</v>
      </c>
      <c r="L72" s="57">
        <f t="shared" si="24"/>
        <v>21735.000000000004</v>
      </c>
      <c r="M72" s="57">
        <f t="shared" si="25"/>
        <v>0</v>
      </c>
      <c r="N72" s="57">
        <f t="shared" si="26"/>
        <v>0</v>
      </c>
      <c r="O72" s="57">
        <f t="shared" si="27"/>
        <v>0</v>
      </c>
      <c r="P72" s="57">
        <f t="shared" si="28"/>
        <v>18741.176470588238</v>
      </c>
      <c r="Q72" s="57">
        <f t="shared" si="29"/>
        <v>0</v>
      </c>
      <c r="R72" s="57">
        <f t="shared" si="30"/>
        <v>0</v>
      </c>
      <c r="S72" s="57">
        <f t="shared" si="31"/>
        <v>0</v>
      </c>
      <c r="T72" s="57">
        <f t="shared" si="32"/>
        <v>22302.000000000004</v>
      </c>
      <c r="U72" s="57">
        <f t="shared" si="33"/>
        <v>0</v>
      </c>
      <c r="V72" s="57">
        <f t="shared" si="34"/>
        <v>0</v>
      </c>
      <c r="W72" s="57">
        <f t="shared" si="35"/>
        <v>0</v>
      </c>
    </row>
    <row r="73" spans="1:23" ht="90" x14ac:dyDescent="0.25">
      <c r="A73" s="4">
        <v>19</v>
      </c>
      <c r="B73" s="16" t="s">
        <v>127</v>
      </c>
      <c r="C73" s="44" t="s">
        <v>148</v>
      </c>
      <c r="D73" s="52">
        <v>18900</v>
      </c>
      <c r="E73" s="42"/>
      <c r="F73" s="42"/>
      <c r="G73" s="42"/>
      <c r="H73" s="42">
        <f t="shared" si="20"/>
        <v>18264.705882352944</v>
      </c>
      <c r="I73" s="42">
        <f t="shared" si="21"/>
        <v>0</v>
      </c>
      <c r="J73" s="42">
        <f t="shared" si="22"/>
        <v>0</v>
      </c>
      <c r="K73" s="42">
        <f t="shared" si="23"/>
        <v>0</v>
      </c>
      <c r="L73" s="57">
        <f t="shared" si="24"/>
        <v>21735.000000000004</v>
      </c>
      <c r="M73" s="57">
        <f t="shared" si="25"/>
        <v>0</v>
      </c>
      <c r="N73" s="57">
        <f t="shared" si="26"/>
        <v>0</v>
      </c>
      <c r="O73" s="57">
        <f t="shared" si="27"/>
        <v>0</v>
      </c>
      <c r="P73" s="57">
        <f t="shared" si="28"/>
        <v>18741.176470588238</v>
      </c>
      <c r="Q73" s="57">
        <f t="shared" si="29"/>
        <v>0</v>
      </c>
      <c r="R73" s="57">
        <f t="shared" si="30"/>
        <v>0</v>
      </c>
      <c r="S73" s="57">
        <f t="shared" si="31"/>
        <v>0</v>
      </c>
      <c r="T73" s="57">
        <f t="shared" si="32"/>
        <v>22302.000000000004</v>
      </c>
      <c r="U73" s="57">
        <f t="shared" si="33"/>
        <v>0</v>
      </c>
      <c r="V73" s="57">
        <f t="shared" si="34"/>
        <v>0</v>
      </c>
      <c r="W73" s="57">
        <f t="shared" si="35"/>
        <v>0</v>
      </c>
    </row>
    <row r="74" spans="1:23" ht="90" x14ac:dyDescent="0.25">
      <c r="A74" s="47">
        <v>20</v>
      </c>
      <c r="B74" s="16" t="s">
        <v>127</v>
      </c>
      <c r="C74" s="44" t="s">
        <v>149</v>
      </c>
      <c r="D74" s="52">
        <v>18900</v>
      </c>
      <c r="E74" s="42"/>
      <c r="F74" s="42"/>
      <c r="G74" s="42"/>
      <c r="H74" s="42">
        <f t="shared" si="20"/>
        <v>18264.705882352944</v>
      </c>
      <c r="I74" s="42">
        <f t="shared" si="21"/>
        <v>0</v>
      </c>
      <c r="J74" s="42">
        <f t="shared" si="22"/>
        <v>0</v>
      </c>
      <c r="K74" s="42">
        <f t="shared" si="23"/>
        <v>0</v>
      </c>
      <c r="L74" s="57">
        <f t="shared" si="24"/>
        <v>21735.000000000004</v>
      </c>
      <c r="M74" s="57">
        <f t="shared" si="25"/>
        <v>0</v>
      </c>
      <c r="N74" s="57">
        <f t="shared" si="26"/>
        <v>0</v>
      </c>
      <c r="O74" s="57">
        <f t="shared" si="27"/>
        <v>0</v>
      </c>
      <c r="P74" s="57">
        <f t="shared" si="28"/>
        <v>18741.176470588238</v>
      </c>
      <c r="Q74" s="57">
        <f t="shared" si="29"/>
        <v>0</v>
      </c>
      <c r="R74" s="57">
        <f t="shared" si="30"/>
        <v>0</v>
      </c>
      <c r="S74" s="57">
        <f t="shared" si="31"/>
        <v>0</v>
      </c>
      <c r="T74" s="57">
        <f t="shared" si="32"/>
        <v>22302.000000000004</v>
      </c>
      <c r="U74" s="57">
        <f t="shared" si="33"/>
        <v>0</v>
      </c>
      <c r="V74" s="57">
        <f t="shared" si="34"/>
        <v>0</v>
      </c>
      <c r="W74" s="57">
        <f t="shared" si="35"/>
        <v>0</v>
      </c>
    </row>
    <row r="75" spans="1:23" ht="90" x14ac:dyDescent="0.25">
      <c r="A75" s="4">
        <v>21</v>
      </c>
      <c r="B75" s="16" t="s">
        <v>127</v>
      </c>
      <c r="C75" s="44" t="s">
        <v>150</v>
      </c>
      <c r="D75" s="52">
        <v>18900</v>
      </c>
      <c r="E75" s="42"/>
      <c r="F75" s="42"/>
      <c r="G75" s="42"/>
      <c r="H75" s="42">
        <f t="shared" si="20"/>
        <v>18264.705882352944</v>
      </c>
      <c r="I75" s="42">
        <f t="shared" si="21"/>
        <v>0</v>
      </c>
      <c r="J75" s="42">
        <f t="shared" si="22"/>
        <v>0</v>
      </c>
      <c r="K75" s="42">
        <f t="shared" si="23"/>
        <v>0</v>
      </c>
      <c r="L75" s="57">
        <f t="shared" si="24"/>
        <v>21735.000000000004</v>
      </c>
      <c r="M75" s="57">
        <f t="shared" si="25"/>
        <v>0</v>
      </c>
      <c r="N75" s="57">
        <f t="shared" si="26"/>
        <v>0</v>
      </c>
      <c r="O75" s="57">
        <f t="shared" si="27"/>
        <v>0</v>
      </c>
      <c r="P75" s="57">
        <f t="shared" si="28"/>
        <v>18741.176470588238</v>
      </c>
      <c r="Q75" s="57">
        <f t="shared" si="29"/>
        <v>0</v>
      </c>
      <c r="R75" s="57">
        <f t="shared" si="30"/>
        <v>0</v>
      </c>
      <c r="S75" s="57">
        <f t="shared" si="31"/>
        <v>0</v>
      </c>
      <c r="T75" s="57">
        <f t="shared" si="32"/>
        <v>22302.000000000004</v>
      </c>
      <c r="U75" s="57">
        <f t="shared" si="33"/>
        <v>0</v>
      </c>
      <c r="V75" s="57">
        <f t="shared" si="34"/>
        <v>0</v>
      </c>
      <c r="W75" s="57">
        <f t="shared" si="35"/>
        <v>0</v>
      </c>
    </row>
    <row r="76" spans="1:23" ht="75" x14ac:dyDescent="0.25">
      <c r="A76" s="47">
        <v>22</v>
      </c>
      <c r="B76" s="16" t="s">
        <v>127</v>
      </c>
      <c r="C76" s="44" t="s">
        <v>151</v>
      </c>
      <c r="D76" s="52">
        <v>18900</v>
      </c>
      <c r="E76" s="42"/>
      <c r="F76" s="42"/>
      <c r="G76" s="42"/>
      <c r="H76" s="42">
        <f t="shared" si="20"/>
        <v>18264.705882352944</v>
      </c>
      <c r="I76" s="42">
        <f t="shared" si="21"/>
        <v>0</v>
      </c>
      <c r="J76" s="42">
        <f t="shared" si="22"/>
        <v>0</v>
      </c>
      <c r="K76" s="42">
        <f t="shared" si="23"/>
        <v>0</v>
      </c>
      <c r="L76" s="57">
        <f t="shared" si="24"/>
        <v>21735.000000000004</v>
      </c>
      <c r="M76" s="57">
        <f t="shared" si="25"/>
        <v>0</v>
      </c>
      <c r="N76" s="57">
        <f t="shared" si="26"/>
        <v>0</v>
      </c>
      <c r="O76" s="57">
        <f t="shared" si="27"/>
        <v>0</v>
      </c>
      <c r="P76" s="57">
        <f t="shared" si="28"/>
        <v>18741.176470588238</v>
      </c>
      <c r="Q76" s="57">
        <f t="shared" si="29"/>
        <v>0</v>
      </c>
      <c r="R76" s="57">
        <f t="shared" si="30"/>
        <v>0</v>
      </c>
      <c r="S76" s="57">
        <f t="shared" si="31"/>
        <v>0</v>
      </c>
      <c r="T76" s="57">
        <f t="shared" si="32"/>
        <v>22302.000000000004</v>
      </c>
      <c r="U76" s="57">
        <f t="shared" si="33"/>
        <v>0</v>
      </c>
      <c r="V76" s="57">
        <f t="shared" si="34"/>
        <v>0</v>
      </c>
      <c r="W76" s="57">
        <f t="shared" si="35"/>
        <v>0</v>
      </c>
    </row>
    <row r="77" spans="1:23" ht="75" x14ac:dyDescent="0.25">
      <c r="A77" s="4">
        <v>23</v>
      </c>
      <c r="B77" s="16" t="s">
        <v>127</v>
      </c>
      <c r="C77" s="44" t="s">
        <v>152</v>
      </c>
      <c r="D77" s="52">
        <v>18900</v>
      </c>
      <c r="E77" s="42"/>
      <c r="F77" s="42"/>
      <c r="G77" s="42"/>
      <c r="H77" s="42">
        <f t="shared" si="20"/>
        <v>18264.705882352944</v>
      </c>
      <c r="I77" s="42">
        <f t="shared" si="21"/>
        <v>0</v>
      </c>
      <c r="J77" s="42">
        <f t="shared" si="22"/>
        <v>0</v>
      </c>
      <c r="K77" s="42">
        <f t="shared" si="23"/>
        <v>0</v>
      </c>
      <c r="L77" s="57">
        <f t="shared" si="24"/>
        <v>21735.000000000004</v>
      </c>
      <c r="M77" s="57">
        <f t="shared" si="25"/>
        <v>0</v>
      </c>
      <c r="N77" s="57">
        <f t="shared" si="26"/>
        <v>0</v>
      </c>
      <c r="O77" s="57">
        <f t="shared" si="27"/>
        <v>0</v>
      </c>
      <c r="P77" s="57">
        <f t="shared" si="28"/>
        <v>18741.176470588238</v>
      </c>
      <c r="Q77" s="57">
        <f t="shared" si="29"/>
        <v>0</v>
      </c>
      <c r="R77" s="57">
        <f t="shared" si="30"/>
        <v>0</v>
      </c>
      <c r="S77" s="57">
        <f t="shared" si="31"/>
        <v>0</v>
      </c>
      <c r="T77" s="57">
        <f t="shared" si="32"/>
        <v>22302.000000000004</v>
      </c>
      <c r="U77" s="57">
        <f t="shared" si="33"/>
        <v>0</v>
      </c>
      <c r="V77" s="57">
        <f t="shared" si="34"/>
        <v>0</v>
      </c>
      <c r="W77" s="57">
        <f t="shared" si="35"/>
        <v>0</v>
      </c>
    </row>
    <row r="78" spans="1:23" ht="60" x14ac:dyDescent="0.25">
      <c r="A78" s="47">
        <v>24</v>
      </c>
      <c r="B78" s="16" t="s">
        <v>127</v>
      </c>
      <c r="C78" s="44" t="s">
        <v>153</v>
      </c>
      <c r="D78" s="52">
        <v>9500</v>
      </c>
      <c r="E78" s="42"/>
      <c r="F78" s="42"/>
      <c r="G78" s="42"/>
      <c r="H78" s="42">
        <f t="shared" si="20"/>
        <v>9180.6722689075632</v>
      </c>
      <c r="I78" s="42">
        <f t="shared" si="21"/>
        <v>0</v>
      </c>
      <c r="J78" s="42">
        <f t="shared" si="22"/>
        <v>0</v>
      </c>
      <c r="K78" s="42">
        <f t="shared" si="23"/>
        <v>0</v>
      </c>
      <c r="L78" s="57">
        <f t="shared" si="24"/>
        <v>10925</v>
      </c>
      <c r="M78" s="57">
        <f t="shared" si="25"/>
        <v>0</v>
      </c>
      <c r="N78" s="57">
        <f t="shared" si="26"/>
        <v>0</v>
      </c>
      <c r="O78" s="57">
        <f t="shared" si="27"/>
        <v>0</v>
      </c>
      <c r="P78" s="57">
        <f t="shared" si="28"/>
        <v>9420.1680672268903</v>
      </c>
      <c r="Q78" s="57">
        <f t="shared" si="29"/>
        <v>0</v>
      </c>
      <c r="R78" s="57">
        <f t="shared" si="30"/>
        <v>0</v>
      </c>
      <c r="S78" s="57">
        <f t="shared" si="31"/>
        <v>0</v>
      </c>
      <c r="T78" s="57">
        <f t="shared" si="32"/>
        <v>11210</v>
      </c>
      <c r="U78" s="57">
        <f t="shared" si="33"/>
        <v>0</v>
      </c>
      <c r="V78" s="57">
        <f t="shared" si="34"/>
        <v>0</v>
      </c>
      <c r="W78" s="57">
        <f t="shared" si="35"/>
        <v>0</v>
      </c>
    </row>
    <row r="79" spans="1:23" ht="45" x14ac:dyDescent="0.25">
      <c r="A79" s="4">
        <v>25</v>
      </c>
      <c r="B79" s="16" t="s">
        <v>127</v>
      </c>
      <c r="C79" s="51" t="s">
        <v>154</v>
      </c>
      <c r="D79" s="52">
        <v>9500</v>
      </c>
      <c r="E79" s="42"/>
      <c r="F79" s="42"/>
      <c r="G79" s="42"/>
      <c r="H79" s="42">
        <f t="shared" si="20"/>
        <v>9180.6722689075632</v>
      </c>
      <c r="I79" s="42">
        <f t="shared" si="21"/>
        <v>0</v>
      </c>
      <c r="J79" s="42">
        <f t="shared" si="22"/>
        <v>0</v>
      </c>
      <c r="K79" s="42">
        <f t="shared" si="23"/>
        <v>0</v>
      </c>
      <c r="L79" s="57">
        <f t="shared" si="24"/>
        <v>10925</v>
      </c>
      <c r="M79" s="57">
        <f t="shared" si="25"/>
        <v>0</v>
      </c>
      <c r="N79" s="57">
        <f t="shared" si="26"/>
        <v>0</v>
      </c>
      <c r="O79" s="57">
        <f t="shared" si="27"/>
        <v>0</v>
      </c>
      <c r="P79" s="57">
        <f t="shared" si="28"/>
        <v>9420.1680672268903</v>
      </c>
      <c r="Q79" s="57">
        <f t="shared" si="29"/>
        <v>0</v>
      </c>
      <c r="R79" s="57">
        <f t="shared" si="30"/>
        <v>0</v>
      </c>
      <c r="S79" s="57">
        <f t="shared" si="31"/>
        <v>0</v>
      </c>
      <c r="T79" s="57">
        <f t="shared" si="32"/>
        <v>11210</v>
      </c>
      <c r="U79" s="57">
        <f t="shared" si="33"/>
        <v>0</v>
      </c>
      <c r="V79" s="57">
        <f t="shared" si="34"/>
        <v>0</v>
      </c>
      <c r="W79" s="57">
        <f t="shared" si="35"/>
        <v>0</v>
      </c>
    </row>
    <row r="80" spans="1:23" ht="60" x14ac:dyDescent="0.25">
      <c r="A80" s="47">
        <v>26</v>
      </c>
      <c r="B80" s="16" t="s">
        <v>127</v>
      </c>
      <c r="C80" s="44" t="s">
        <v>155</v>
      </c>
      <c r="D80" s="52">
        <v>9500</v>
      </c>
      <c r="E80" s="42"/>
      <c r="F80" s="42"/>
      <c r="G80" s="42"/>
      <c r="H80" s="42">
        <f t="shared" si="20"/>
        <v>9180.6722689075632</v>
      </c>
      <c r="I80" s="42">
        <f t="shared" si="21"/>
        <v>0</v>
      </c>
      <c r="J80" s="42">
        <f t="shared" si="22"/>
        <v>0</v>
      </c>
      <c r="K80" s="42">
        <f t="shared" si="23"/>
        <v>0</v>
      </c>
      <c r="L80" s="57">
        <f t="shared" si="24"/>
        <v>10925</v>
      </c>
      <c r="M80" s="57">
        <f t="shared" si="25"/>
        <v>0</v>
      </c>
      <c r="N80" s="57">
        <f t="shared" si="26"/>
        <v>0</v>
      </c>
      <c r="O80" s="57">
        <f t="shared" si="27"/>
        <v>0</v>
      </c>
      <c r="P80" s="57">
        <f t="shared" si="28"/>
        <v>9420.1680672268903</v>
      </c>
      <c r="Q80" s="57">
        <f t="shared" si="29"/>
        <v>0</v>
      </c>
      <c r="R80" s="57">
        <f t="shared" si="30"/>
        <v>0</v>
      </c>
      <c r="S80" s="57">
        <f t="shared" si="31"/>
        <v>0</v>
      </c>
      <c r="T80" s="57">
        <f t="shared" si="32"/>
        <v>11210</v>
      </c>
      <c r="U80" s="57">
        <f t="shared" si="33"/>
        <v>0</v>
      </c>
      <c r="V80" s="57">
        <f t="shared" si="34"/>
        <v>0</v>
      </c>
      <c r="W80" s="57">
        <f t="shared" si="35"/>
        <v>0</v>
      </c>
    </row>
    <row r="81" spans="1:23" ht="60" x14ac:dyDescent="0.25">
      <c r="A81" s="4">
        <v>27</v>
      </c>
      <c r="B81" s="16" t="s">
        <v>127</v>
      </c>
      <c r="C81" s="44" t="s">
        <v>156</v>
      </c>
      <c r="D81" s="52">
        <v>9500</v>
      </c>
      <c r="E81" s="42"/>
      <c r="F81" s="42"/>
      <c r="G81" s="42"/>
      <c r="H81" s="42">
        <f t="shared" si="20"/>
        <v>9180.6722689075632</v>
      </c>
      <c r="I81" s="42">
        <f t="shared" si="21"/>
        <v>0</v>
      </c>
      <c r="J81" s="42">
        <f t="shared" si="22"/>
        <v>0</v>
      </c>
      <c r="K81" s="42">
        <f t="shared" si="23"/>
        <v>0</v>
      </c>
      <c r="L81" s="57">
        <f t="shared" si="24"/>
        <v>10925</v>
      </c>
      <c r="M81" s="57">
        <f t="shared" si="25"/>
        <v>0</v>
      </c>
      <c r="N81" s="57">
        <f t="shared" si="26"/>
        <v>0</v>
      </c>
      <c r="O81" s="57">
        <f t="shared" si="27"/>
        <v>0</v>
      </c>
      <c r="P81" s="57">
        <f t="shared" si="28"/>
        <v>9420.1680672268903</v>
      </c>
      <c r="Q81" s="57">
        <f t="shared" si="29"/>
        <v>0</v>
      </c>
      <c r="R81" s="57">
        <f t="shared" si="30"/>
        <v>0</v>
      </c>
      <c r="S81" s="57">
        <f t="shared" si="31"/>
        <v>0</v>
      </c>
      <c r="T81" s="57">
        <f t="shared" si="32"/>
        <v>11210</v>
      </c>
      <c r="U81" s="57">
        <f t="shared" si="33"/>
        <v>0</v>
      </c>
      <c r="V81" s="57">
        <f t="shared" si="34"/>
        <v>0</v>
      </c>
      <c r="W81" s="57">
        <f t="shared" si="35"/>
        <v>0</v>
      </c>
    </row>
    <row r="82" spans="1:23" ht="30" x14ac:dyDescent="0.25">
      <c r="A82" s="47">
        <v>28</v>
      </c>
      <c r="B82" s="16" t="s">
        <v>127</v>
      </c>
      <c r="C82" s="44" t="s">
        <v>157</v>
      </c>
      <c r="D82" s="52">
        <v>9500</v>
      </c>
      <c r="E82" s="42"/>
      <c r="F82" s="42"/>
      <c r="G82" s="42"/>
      <c r="H82" s="42">
        <f t="shared" si="20"/>
        <v>9180.6722689075632</v>
      </c>
      <c r="I82" s="42">
        <f t="shared" si="21"/>
        <v>0</v>
      </c>
      <c r="J82" s="42">
        <f t="shared" si="22"/>
        <v>0</v>
      </c>
      <c r="K82" s="42">
        <f t="shared" si="23"/>
        <v>0</v>
      </c>
      <c r="L82" s="57">
        <f t="shared" si="24"/>
        <v>10925</v>
      </c>
      <c r="M82" s="57">
        <f t="shared" si="25"/>
        <v>0</v>
      </c>
      <c r="N82" s="57">
        <f t="shared" si="26"/>
        <v>0</v>
      </c>
      <c r="O82" s="57">
        <f t="shared" si="27"/>
        <v>0</v>
      </c>
      <c r="P82" s="57">
        <f t="shared" si="28"/>
        <v>9420.1680672268903</v>
      </c>
      <c r="Q82" s="57">
        <f t="shared" si="29"/>
        <v>0</v>
      </c>
      <c r="R82" s="57">
        <f t="shared" si="30"/>
        <v>0</v>
      </c>
      <c r="S82" s="57">
        <f t="shared" si="31"/>
        <v>0</v>
      </c>
      <c r="T82" s="57">
        <f t="shared" si="32"/>
        <v>11210</v>
      </c>
      <c r="U82" s="57">
        <f t="shared" si="33"/>
        <v>0</v>
      </c>
      <c r="V82" s="57">
        <f t="shared" si="34"/>
        <v>0</v>
      </c>
      <c r="W82" s="57">
        <f t="shared" si="35"/>
        <v>0</v>
      </c>
    </row>
    <row r="83" spans="1:23" ht="45" x14ac:dyDescent="0.25">
      <c r="A83" s="4">
        <v>29</v>
      </c>
      <c r="B83" s="16" t="s">
        <v>127</v>
      </c>
      <c r="C83" s="44" t="s">
        <v>158</v>
      </c>
      <c r="D83" s="52">
        <v>9500</v>
      </c>
      <c r="E83" s="42"/>
      <c r="F83" s="42"/>
      <c r="G83" s="42"/>
      <c r="H83" s="42">
        <f t="shared" si="20"/>
        <v>9180.6722689075632</v>
      </c>
      <c r="I83" s="42">
        <f t="shared" si="21"/>
        <v>0</v>
      </c>
      <c r="J83" s="42">
        <f t="shared" si="22"/>
        <v>0</v>
      </c>
      <c r="K83" s="42">
        <f t="shared" si="23"/>
        <v>0</v>
      </c>
      <c r="L83" s="57">
        <f t="shared" si="24"/>
        <v>10925</v>
      </c>
      <c r="M83" s="57">
        <f t="shared" si="25"/>
        <v>0</v>
      </c>
      <c r="N83" s="57">
        <f t="shared" si="26"/>
        <v>0</v>
      </c>
      <c r="O83" s="57">
        <f t="shared" si="27"/>
        <v>0</v>
      </c>
      <c r="P83" s="57">
        <f t="shared" si="28"/>
        <v>9420.1680672268903</v>
      </c>
      <c r="Q83" s="57">
        <f t="shared" si="29"/>
        <v>0</v>
      </c>
      <c r="R83" s="57">
        <f t="shared" si="30"/>
        <v>0</v>
      </c>
      <c r="S83" s="57">
        <f t="shared" si="31"/>
        <v>0</v>
      </c>
      <c r="T83" s="57">
        <f t="shared" si="32"/>
        <v>11210</v>
      </c>
      <c r="U83" s="57">
        <f t="shared" si="33"/>
        <v>0</v>
      </c>
      <c r="V83" s="57">
        <f t="shared" si="34"/>
        <v>0</v>
      </c>
      <c r="W83" s="57">
        <f t="shared" si="35"/>
        <v>0</v>
      </c>
    </row>
    <row r="84" spans="1:23" ht="45" x14ac:dyDescent="0.25">
      <c r="A84" s="47">
        <v>30</v>
      </c>
      <c r="B84" s="16" t="s">
        <v>127</v>
      </c>
      <c r="C84" s="51" t="s">
        <v>159</v>
      </c>
      <c r="D84" s="52">
        <v>10900</v>
      </c>
      <c r="E84" s="42"/>
      <c r="F84" s="42"/>
      <c r="G84" s="42"/>
      <c r="H84" s="42">
        <f t="shared" si="20"/>
        <v>10533.613445378152</v>
      </c>
      <c r="I84" s="42">
        <f t="shared" si="21"/>
        <v>0</v>
      </c>
      <c r="J84" s="42">
        <f t="shared" si="22"/>
        <v>0</v>
      </c>
      <c r="K84" s="42">
        <f t="shared" si="23"/>
        <v>0</v>
      </c>
      <c r="L84" s="57">
        <f t="shared" si="24"/>
        <v>12535.000000000002</v>
      </c>
      <c r="M84" s="57">
        <f t="shared" si="25"/>
        <v>0</v>
      </c>
      <c r="N84" s="57">
        <f t="shared" si="26"/>
        <v>0</v>
      </c>
      <c r="O84" s="57">
        <f t="shared" si="27"/>
        <v>0</v>
      </c>
      <c r="P84" s="57">
        <f t="shared" si="28"/>
        <v>10808.403361344539</v>
      </c>
      <c r="Q84" s="57">
        <f t="shared" si="29"/>
        <v>0</v>
      </c>
      <c r="R84" s="57">
        <f t="shared" si="30"/>
        <v>0</v>
      </c>
      <c r="S84" s="57">
        <f t="shared" si="31"/>
        <v>0</v>
      </c>
      <c r="T84" s="57">
        <f t="shared" si="32"/>
        <v>12862.000000000002</v>
      </c>
      <c r="U84" s="57">
        <f t="shared" si="33"/>
        <v>0</v>
      </c>
      <c r="V84" s="57">
        <f t="shared" si="34"/>
        <v>0</v>
      </c>
      <c r="W84" s="57">
        <f t="shared" si="35"/>
        <v>0</v>
      </c>
    </row>
  </sheetData>
  <sortState xmlns:xlrd2="http://schemas.microsoft.com/office/spreadsheetml/2017/richdata2" ref="A5:G40">
    <sortCondition ref="B5:B40"/>
  </sortState>
  <mergeCells count="6">
    <mergeCell ref="A1:W1"/>
    <mergeCell ref="D4:G4"/>
    <mergeCell ref="L4:O4"/>
    <mergeCell ref="T4:W4"/>
    <mergeCell ref="A2:W2"/>
    <mergeCell ref="A3:W3"/>
  </mergeCells>
  <conditionalFormatting sqref="C6">
    <cfRule type="containsText" dxfId="47" priority="57" operator="containsText" text="CREMA">
      <formula>NOT(ISERROR(SEARCH("CREMA",C6)))</formula>
    </cfRule>
    <cfRule type="containsText" dxfId="46" priority="58" operator="containsText" text="SOPA">
      <formula>NOT(ISERROR(SEARCH("SOPA",C6)))</formula>
    </cfRule>
  </conditionalFormatting>
  <conditionalFormatting sqref="C7">
    <cfRule type="containsText" dxfId="45" priority="55" operator="containsText" text="CREMA">
      <formula>NOT(ISERROR(SEARCH("CREMA",C7)))</formula>
    </cfRule>
    <cfRule type="containsText" dxfId="44" priority="56" operator="containsText" text="SOPA">
      <formula>NOT(ISERROR(SEARCH("SOPA",C7)))</formula>
    </cfRule>
  </conditionalFormatting>
  <conditionalFormatting sqref="C8">
    <cfRule type="containsText" dxfId="43" priority="53" operator="containsText" text="CREMA">
      <formula>NOT(ISERROR(SEARCH("CREMA",C8)))</formula>
    </cfRule>
    <cfRule type="containsText" dxfId="42" priority="54" operator="containsText" text="SOPA">
      <formula>NOT(ISERROR(SEARCH("SOPA",C8)))</formula>
    </cfRule>
  </conditionalFormatting>
  <conditionalFormatting sqref="C9">
    <cfRule type="containsText" dxfId="41" priority="47" operator="containsText" text="CREMA">
      <formula>NOT(ISERROR(SEARCH("CREMA",C9)))</formula>
    </cfRule>
    <cfRule type="containsText" dxfId="40" priority="48" operator="containsText" text="SOPA">
      <formula>NOT(ISERROR(SEARCH("SOPA",C9)))</formula>
    </cfRule>
  </conditionalFormatting>
  <conditionalFormatting sqref="C10">
    <cfRule type="containsText" dxfId="39" priority="43" operator="containsText" text="CREMA">
      <formula>NOT(ISERROR(SEARCH("CREMA",C10)))</formula>
    </cfRule>
    <cfRule type="containsText" dxfId="38" priority="44" operator="containsText" text="SOPA">
      <formula>NOT(ISERROR(SEARCH("SOPA",C10)))</formula>
    </cfRule>
  </conditionalFormatting>
  <conditionalFormatting sqref="C11">
    <cfRule type="containsText" dxfId="37" priority="41" operator="containsText" text="CREMA">
      <formula>NOT(ISERROR(SEARCH("CREMA",C11)))</formula>
    </cfRule>
    <cfRule type="containsText" dxfId="36" priority="42" operator="containsText" text="SOPA">
      <formula>NOT(ISERROR(SEARCH("SOPA",C11)))</formula>
    </cfRule>
  </conditionalFormatting>
  <conditionalFormatting sqref="C12">
    <cfRule type="containsText" dxfId="35" priority="37" operator="containsText" text="CREMA">
      <formula>NOT(ISERROR(SEARCH("CREMA",C12)))</formula>
    </cfRule>
    <cfRule type="containsText" dxfId="34" priority="38" operator="containsText" text="SOPA">
      <formula>NOT(ISERROR(SEARCH("SOPA",C12)))</formula>
    </cfRule>
  </conditionalFormatting>
  <conditionalFormatting sqref="C13">
    <cfRule type="containsText" dxfId="33" priority="31" operator="containsText" text="CREMA">
      <formula>NOT(ISERROR(SEARCH("CREMA",C13)))</formula>
    </cfRule>
    <cfRule type="containsText" dxfId="32" priority="32" operator="containsText" text="SOPA">
      <formula>NOT(ISERROR(SEARCH("SOPA",C13)))</formula>
    </cfRule>
  </conditionalFormatting>
  <conditionalFormatting sqref="C14">
    <cfRule type="containsText" dxfId="31" priority="29" operator="containsText" text="CREMA">
      <formula>NOT(ISERROR(SEARCH("CREMA",C14)))</formula>
    </cfRule>
    <cfRule type="containsText" dxfId="30" priority="30" operator="containsText" text="SOPA">
      <formula>NOT(ISERROR(SEARCH("SOPA",C14)))</formula>
    </cfRule>
  </conditionalFormatting>
  <conditionalFormatting sqref="C15">
    <cfRule type="containsText" dxfId="29" priority="27" operator="containsText" text="CREMA">
      <formula>NOT(ISERROR(SEARCH("CREMA",C15)))</formula>
    </cfRule>
    <cfRule type="containsText" dxfId="28" priority="28" operator="containsText" text="SOPA">
      <formula>NOT(ISERROR(SEARCH("SOPA",C15)))</formula>
    </cfRule>
  </conditionalFormatting>
  <conditionalFormatting sqref="C16">
    <cfRule type="containsText" dxfId="27" priority="21" operator="containsText" text="CREMA">
      <formula>NOT(ISERROR(SEARCH("CREMA",C16)))</formula>
    </cfRule>
    <cfRule type="containsText" dxfId="26" priority="22" operator="containsText" text="SOPA">
      <formula>NOT(ISERROR(SEARCH("SOPA",C16)))</formula>
    </cfRule>
  </conditionalFormatting>
  <conditionalFormatting sqref="C17">
    <cfRule type="containsText" dxfId="25" priority="13" operator="containsText" text="CREMA">
      <formula>NOT(ISERROR(SEARCH("CREMA",C17)))</formula>
    </cfRule>
    <cfRule type="containsText" dxfId="24" priority="14" operator="containsText" text="SOPA">
      <formula>NOT(ISERROR(SEARCH("SOPA",C17)))</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abSelected="1" topLeftCell="A4" workbookViewId="0">
      <selection activeCell="G9" sqref="G9"/>
    </sheetView>
  </sheetViews>
  <sheetFormatPr baseColWidth="10" defaultRowHeight="15" x14ac:dyDescent="0.25"/>
  <cols>
    <col min="1" max="1" width="32.28515625" style="60" bestFit="1" customWidth="1"/>
    <col min="2" max="2" width="38.5703125" style="60" customWidth="1"/>
    <col min="3" max="5" width="11.42578125" style="60"/>
    <col min="6" max="7" width="22.42578125" style="60" bestFit="1" customWidth="1"/>
    <col min="8" max="8" width="11.5703125" style="60" bestFit="1" customWidth="1"/>
    <col min="9" max="9" width="13.140625" style="60" bestFit="1" customWidth="1"/>
    <col min="10" max="16384" width="11.42578125" style="60"/>
  </cols>
  <sheetData>
    <row r="1" spans="1:7" x14ac:dyDescent="0.25">
      <c r="A1" s="83" t="s">
        <v>194</v>
      </c>
      <c r="B1" s="83"/>
      <c r="C1" s="83"/>
      <c r="D1" s="83"/>
      <c r="E1" s="83"/>
      <c r="F1" s="83"/>
      <c r="G1" s="83"/>
    </row>
    <row r="2" spans="1:7" x14ac:dyDescent="0.25">
      <c r="A2" s="83"/>
      <c r="B2" s="83"/>
      <c r="C2" s="83"/>
      <c r="D2" s="83"/>
      <c r="E2" s="83"/>
      <c r="F2" s="83"/>
      <c r="G2" s="83"/>
    </row>
    <row r="3" spans="1:7" x14ac:dyDescent="0.25">
      <c r="A3" s="85" t="s">
        <v>177</v>
      </c>
      <c r="B3" s="85" t="s">
        <v>1</v>
      </c>
      <c r="C3" s="86" t="s">
        <v>179</v>
      </c>
      <c r="D3" s="86"/>
      <c r="E3" s="86"/>
      <c r="F3" s="86"/>
    </row>
    <row r="4" spans="1:7" x14ac:dyDescent="0.25">
      <c r="A4" s="85"/>
      <c r="B4" s="85"/>
      <c r="C4" s="87" t="s">
        <v>180</v>
      </c>
      <c r="D4" s="88"/>
      <c r="E4" s="89"/>
      <c r="F4" s="90"/>
    </row>
    <row r="5" spans="1:7" ht="30" x14ac:dyDescent="0.25">
      <c r="A5" s="85"/>
      <c r="B5" s="85"/>
      <c r="C5" s="58" t="s">
        <v>195</v>
      </c>
      <c r="D5" s="58" t="s">
        <v>196</v>
      </c>
      <c r="E5" s="58" t="s">
        <v>197</v>
      </c>
      <c r="F5" s="65" t="s">
        <v>183</v>
      </c>
    </row>
    <row r="6" spans="1:7" x14ac:dyDescent="0.25">
      <c r="A6" s="61" t="s">
        <v>0</v>
      </c>
      <c r="B6" s="84" t="s">
        <v>186</v>
      </c>
      <c r="C6" s="61"/>
      <c r="D6" s="61"/>
      <c r="E6" s="61"/>
      <c r="F6" s="61" t="e">
        <f t="shared" ref="F6:F12" si="0">AVERAGE(C6:E6)</f>
        <v>#DIV/0!</v>
      </c>
    </row>
    <row r="7" spans="1:7" x14ac:dyDescent="0.25">
      <c r="A7" s="61" t="s">
        <v>173</v>
      </c>
      <c r="B7" s="84"/>
      <c r="C7" s="61"/>
      <c r="D7" s="61"/>
      <c r="E7" s="61"/>
      <c r="F7" s="61" t="e">
        <f t="shared" si="0"/>
        <v>#DIV/0!</v>
      </c>
    </row>
    <row r="8" spans="1:7" x14ac:dyDescent="0.25">
      <c r="A8" s="61" t="s">
        <v>174</v>
      </c>
      <c r="B8" s="84"/>
      <c r="C8" s="61"/>
      <c r="D8" s="61"/>
      <c r="E8" s="61"/>
      <c r="F8" s="61" t="e">
        <f t="shared" si="0"/>
        <v>#DIV/0!</v>
      </c>
    </row>
    <row r="9" spans="1:7" x14ac:dyDescent="0.25">
      <c r="A9" s="61" t="s">
        <v>175</v>
      </c>
      <c r="B9" s="84"/>
      <c r="C9" s="61"/>
      <c r="D9" s="61"/>
      <c r="E9" s="61"/>
      <c r="F9" s="61" t="e">
        <f t="shared" si="0"/>
        <v>#DIV/0!</v>
      </c>
    </row>
    <row r="10" spans="1:7" x14ac:dyDescent="0.25">
      <c r="A10" s="61" t="s">
        <v>176</v>
      </c>
      <c r="B10" s="84"/>
      <c r="C10" s="61"/>
      <c r="D10" s="61"/>
      <c r="E10" s="61"/>
      <c r="F10" s="61" t="e">
        <f t="shared" si="0"/>
        <v>#DIV/0!</v>
      </c>
    </row>
    <row r="11" spans="1:7" x14ac:dyDescent="0.25">
      <c r="A11" s="61" t="s">
        <v>178</v>
      </c>
      <c r="B11" s="84"/>
      <c r="C11" s="61"/>
      <c r="D11" s="61"/>
      <c r="E11" s="61"/>
      <c r="F11" s="61" t="e">
        <f t="shared" si="0"/>
        <v>#DIV/0!</v>
      </c>
    </row>
    <row r="12" spans="1:7" x14ac:dyDescent="0.25">
      <c r="A12" s="61" t="s">
        <v>181</v>
      </c>
      <c r="B12" s="84"/>
      <c r="C12" s="61"/>
      <c r="D12" s="61"/>
      <c r="E12" s="61"/>
      <c r="F12" s="61" t="e">
        <f t="shared" si="0"/>
        <v>#DIV/0!</v>
      </c>
    </row>
    <row r="13" spans="1:7" x14ac:dyDescent="0.25">
      <c r="A13" s="61"/>
      <c r="B13" s="10"/>
      <c r="C13" s="61"/>
      <c r="D13" s="79" t="s">
        <v>184</v>
      </c>
      <c r="E13" s="80"/>
      <c r="F13" s="81"/>
      <c r="G13" s="61" t="e">
        <f>SUM(F6:F12)</f>
        <v>#DIV/0!</v>
      </c>
    </row>
    <row r="14" spans="1:7" x14ac:dyDescent="0.25">
      <c r="A14" s="62"/>
      <c r="B14" s="63"/>
      <c r="C14" s="62"/>
      <c r="D14" s="62"/>
      <c r="E14" s="62"/>
      <c r="F14" s="62"/>
      <c r="G14" s="62"/>
    </row>
    <row r="15" spans="1:7" x14ac:dyDescent="0.25">
      <c r="A15" s="62"/>
      <c r="B15" s="63"/>
      <c r="C15" s="62"/>
      <c r="D15" s="62"/>
      <c r="E15" s="62"/>
      <c r="F15" s="62"/>
    </row>
    <row r="16" spans="1:7" x14ac:dyDescent="0.25">
      <c r="A16" s="78" t="s">
        <v>182</v>
      </c>
      <c r="B16" s="78"/>
      <c r="C16" s="78"/>
      <c r="D16" s="78"/>
      <c r="E16" s="78"/>
      <c r="F16" s="78"/>
    </row>
    <row r="17" spans="1:9" x14ac:dyDescent="0.25">
      <c r="A17" s="77" t="s">
        <v>185</v>
      </c>
      <c r="B17" s="77"/>
      <c r="C17" s="77"/>
      <c r="D17" s="77"/>
      <c r="E17" s="77"/>
      <c r="F17" s="77"/>
    </row>
    <row r="18" spans="1:9" x14ac:dyDescent="0.25">
      <c r="A18" s="77"/>
      <c r="B18" s="77"/>
      <c r="C18" s="77"/>
      <c r="D18" s="77"/>
      <c r="E18" s="77"/>
      <c r="F18" s="77"/>
    </row>
    <row r="19" spans="1:9" x14ac:dyDescent="0.25">
      <c r="A19" s="77"/>
      <c r="B19" s="77"/>
      <c r="C19" s="77"/>
      <c r="D19" s="77"/>
      <c r="E19" s="77"/>
      <c r="F19" s="77"/>
    </row>
    <row r="20" spans="1:9" x14ac:dyDescent="0.25">
      <c r="A20" s="77"/>
      <c r="B20" s="77"/>
      <c r="C20" s="77"/>
      <c r="D20" s="77"/>
      <c r="E20" s="77"/>
      <c r="F20" s="77"/>
    </row>
    <row r="21" spans="1:9" x14ac:dyDescent="0.25">
      <c r="A21" s="77"/>
      <c r="B21" s="77"/>
      <c r="C21" s="77"/>
      <c r="D21" s="77"/>
      <c r="E21" s="77"/>
      <c r="F21" s="77"/>
    </row>
    <row r="22" spans="1:9" x14ac:dyDescent="0.25">
      <c r="A22" s="77"/>
      <c r="B22" s="77"/>
      <c r="C22" s="77"/>
      <c r="D22" s="77"/>
      <c r="E22" s="77"/>
      <c r="F22" s="77"/>
    </row>
    <row r="23" spans="1:9" x14ac:dyDescent="0.25">
      <c r="A23" s="77"/>
      <c r="B23" s="77"/>
      <c r="C23" s="77"/>
      <c r="D23" s="77"/>
      <c r="E23" s="77"/>
      <c r="F23" s="77"/>
    </row>
    <row r="24" spans="1:9" ht="65.25" customHeight="1" x14ac:dyDescent="0.25">
      <c r="A24" s="77"/>
      <c r="B24" s="77"/>
      <c r="C24" s="77"/>
      <c r="D24" s="77"/>
      <c r="E24" s="77"/>
      <c r="F24" s="77"/>
    </row>
    <row r="26" spans="1:9" x14ac:dyDescent="0.25">
      <c r="A26" s="82" t="s">
        <v>189</v>
      </c>
      <c r="B26" s="82"/>
      <c r="C26" s="82"/>
      <c r="D26" s="82"/>
      <c r="E26" s="82"/>
      <c r="F26" s="82"/>
    </row>
    <row r="27" spans="1:9" x14ac:dyDescent="0.25">
      <c r="A27" s="67" t="s">
        <v>190</v>
      </c>
    </row>
    <row r="28" spans="1:9" x14ac:dyDescent="0.25">
      <c r="A28" s="67" t="s">
        <v>191</v>
      </c>
      <c r="G28" s="64"/>
      <c r="H28" s="64"/>
      <c r="I28" s="64"/>
    </row>
    <row r="29" spans="1:9" x14ac:dyDescent="0.25">
      <c r="A29" s="67" t="s">
        <v>192</v>
      </c>
      <c r="G29" s="64"/>
      <c r="H29" s="64"/>
      <c r="I29" s="64"/>
    </row>
    <row r="30" spans="1:9" x14ac:dyDescent="0.25">
      <c r="A30" s="67" t="s">
        <v>193</v>
      </c>
    </row>
    <row r="31" spans="1:9" x14ac:dyDescent="0.25">
      <c r="A31"/>
    </row>
    <row r="32" spans="1:9" x14ac:dyDescent="0.25">
      <c r="A32" s="66"/>
    </row>
  </sheetData>
  <mergeCells count="10">
    <mergeCell ref="A17:F24"/>
    <mergeCell ref="A16:F16"/>
    <mergeCell ref="D13:F13"/>
    <mergeCell ref="A26:F26"/>
    <mergeCell ref="A1:G2"/>
    <mergeCell ref="B6:B12"/>
    <mergeCell ref="A3:A5"/>
    <mergeCell ref="B3:B5"/>
    <mergeCell ref="C3:F3"/>
    <mergeCell ref="C4:F4"/>
  </mergeCells>
  <hyperlinks>
    <hyperlink ref="B6:B12" location="'MINUTAS ALIMENTACIÓN'!A1" display="VER PESO Y COMPOSICION DEL SERVICIO DE ALIMENTACION DEL NUMERAL 2 ALCANCE DEL PLIEGO DE CONDICIONES Y LA HOJA MINUNTAS DE ALIMENTACION" xr:uid="{00000000-0004-0000-0100-000000000000}"/>
  </hyperlink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85" zoomScaleNormal="85" workbookViewId="0">
      <pane ySplit="1" topLeftCell="A2" activePane="bottomLeft" state="frozen"/>
      <selection pane="bottomLeft"/>
    </sheetView>
  </sheetViews>
  <sheetFormatPr baseColWidth="10" defaultRowHeight="15" x14ac:dyDescent="0.25"/>
  <cols>
    <col min="2" max="2" width="32.5703125" bestFit="1" customWidth="1"/>
    <col min="3" max="3" width="50.5703125" customWidth="1"/>
  </cols>
  <sheetData>
    <row r="1" spans="1:3" x14ac:dyDescent="0.25">
      <c r="A1" s="59" t="s">
        <v>3</v>
      </c>
      <c r="B1" s="59" t="s">
        <v>18</v>
      </c>
      <c r="C1" s="59" t="s">
        <v>1</v>
      </c>
    </row>
    <row r="2" spans="1:3" ht="75" x14ac:dyDescent="0.25">
      <c r="A2" s="4">
        <v>1</v>
      </c>
      <c r="B2" s="8" t="s">
        <v>2</v>
      </c>
      <c r="C2" s="5" t="s">
        <v>26</v>
      </c>
    </row>
    <row r="3" spans="1:3" ht="90" x14ac:dyDescent="0.25">
      <c r="A3" s="4">
        <v>2</v>
      </c>
      <c r="B3" s="8" t="s">
        <v>2</v>
      </c>
      <c r="C3" s="6" t="s">
        <v>27</v>
      </c>
    </row>
    <row r="4" spans="1:3" ht="135" x14ac:dyDescent="0.25">
      <c r="A4" s="4">
        <v>3</v>
      </c>
      <c r="B4" s="8" t="s">
        <v>2</v>
      </c>
      <c r="C4" s="6" t="s">
        <v>28</v>
      </c>
    </row>
    <row r="5" spans="1:3" ht="90" x14ac:dyDescent="0.25">
      <c r="A5" s="4">
        <v>4</v>
      </c>
      <c r="B5" s="8" t="s">
        <v>2</v>
      </c>
      <c r="C5" s="5" t="s">
        <v>30</v>
      </c>
    </row>
    <row r="6" spans="1:3" ht="90" x14ac:dyDescent="0.25">
      <c r="A6" s="4">
        <v>5</v>
      </c>
      <c r="B6" s="8" t="s">
        <v>2</v>
      </c>
      <c r="C6" s="5" t="s">
        <v>31</v>
      </c>
    </row>
    <row r="7" spans="1:3" ht="90" x14ac:dyDescent="0.25">
      <c r="A7" s="4">
        <v>6</v>
      </c>
      <c r="B7" s="8" t="s">
        <v>2</v>
      </c>
      <c r="C7" s="5" t="s">
        <v>32</v>
      </c>
    </row>
    <row r="8" spans="1:3" ht="90" x14ac:dyDescent="0.25">
      <c r="A8" s="4">
        <v>7</v>
      </c>
      <c r="B8" s="8" t="s">
        <v>2</v>
      </c>
      <c r="C8" s="5" t="s">
        <v>33</v>
      </c>
    </row>
    <row r="9" spans="1:3" ht="105" x14ac:dyDescent="0.25">
      <c r="A9" s="4">
        <v>8</v>
      </c>
      <c r="B9" s="8" t="s">
        <v>2</v>
      </c>
      <c r="C9" s="7" t="s">
        <v>34</v>
      </c>
    </row>
    <row r="10" spans="1:3" ht="75" x14ac:dyDescent="0.25">
      <c r="A10" s="4">
        <v>9</v>
      </c>
      <c r="B10" s="8" t="s">
        <v>2</v>
      </c>
      <c r="C10" s="5" t="s">
        <v>35</v>
      </c>
    </row>
    <row r="11" spans="1:3" ht="105" x14ac:dyDescent="0.25">
      <c r="A11" s="4">
        <v>10</v>
      </c>
      <c r="B11" s="8" t="s">
        <v>2</v>
      </c>
      <c r="C11" s="7" t="s">
        <v>36</v>
      </c>
    </row>
    <row r="12" spans="1:3" ht="135" x14ac:dyDescent="0.25">
      <c r="A12" s="4">
        <v>11</v>
      </c>
      <c r="B12" s="8" t="s">
        <v>2</v>
      </c>
      <c r="C12" s="7" t="s">
        <v>37</v>
      </c>
    </row>
    <row r="13" spans="1:3" ht="90" x14ac:dyDescent="0.25">
      <c r="A13" s="4">
        <v>12</v>
      </c>
      <c r="B13" s="8" t="s">
        <v>2</v>
      </c>
      <c r="C13" s="7" t="s">
        <v>38</v>
      </c>
    </row>
    <row r="14" spans="1:3" ht="90" x14ac:dyDescent="0.25">
      <c r="A14" s="4">
        <v>13</v>
      </c>
      <c r="B14" s="1" t="s">
        <v>0</v>
      </c>
      <c r="C14" s="5" t="s">
        <v>39</v>
      </c>
    </row>
    <row r="15" spans="1:3" ht="90" x14ac:dyDescent="0.25">
      <c r="A15" s="4">
        <v>14</v>
      </c>
      <c r="B15" s="1" t="s">
        <v>0</v>
      </c>
      <c r="C15" s="6" t="s">
        <v>40</v>
      </c>
    </row>
    <row r="16" spans="1:3" ht="90" x14ac:dyDescent="0.25">
      <c r="A16" s="4">
        <v>15</v>
      </c>
      <c r="B16" s="1" t="s">
        <v>0</v>
      </c>
      <c r="C16" s="6" t="s">
        <v>41</v>
      </c>
    </row>
    <row r="17" spans="1:3" ht="60" x14ac:dyDescent="0.25">
      <c r="A17" s="4">
        <v>16</v>
      </c>
      <c r="B17" s="1" t="s">
        <v>0</v>
      </c>
      <c r="C17" s="5" t="s">
        <v>42</v>
      </c>
    </row>
    <row r="18" spans="1:3" ht="105" x14ac:dyDescent="0.25">
      <c r="A18" s="4">
        <v>17</v>
      </c>
      <c r="B18" s="1" t="s">
        <v>0</v>
      </c>
      <c r="C18" s="5" t="s">
        <v>43</v>
      </c>
    </row>
    <row r="19" spans="1:3" ht="45" x14ac:dyDescent="0.25">
      <c r="A19" s="4">
        <v>18</v>
      </c>
      <c r="B19" s="1" t="s">
        <v>0</v>
      </c>
      <c r="C19" s="6" t="s">
        <v>44</v>
      </c>
    </row>
    <row r="20" spans="1:3" ht="30" x14ac:dyDescent="0.25">
      <c r="A20" s="4">
        <v>19</v>
      </c>
      <c r="B20" s="3" t="s">
        <v>4</v>
      </c>
      <c r="C20" s="2" t="s">
        <v>50</v>
      </c>
    </row>
    <row r="21" spans="1:3" x14ac:dyDescent="0.25">
      <c r="A21" s="4">
        <v>20</v>
      </c>
      <c r="B21" s="3" t="s">
        <v>4</v>
      </c>
      <c r="C21" s="2" t="s">
        <v>49</v>
      </c>
    </row>
    <row r="22" spans="1:3" ht="30" x14ac:dyDescent="0.25">
      <c r="A22" s="4">
        <v>21</v>
      </c>
      <c r="B22" s="3" t="s">
        <v>4</v>
      </c>
      <c r="C22" s="2" t="s">
        <v>51</v>
      </c>
    </row>
    <row r="23" spans="1:3" ht="30" x14ac:dyDescent="0.25">
      <c r="A23" s="4">
        <v>22</v>
      </c>
      <c r="B23" s="3" t="s">
        <v>4</v>
      </c>
      <c r="C23" s="2" t="s">
        <v>52</v>
      </c>
    </row>
    <row r="24" spans="1:3" ht="30" x14ac:dyDescent="0.25">
      <c r="A24" s="4">
        <v>23</v>
      </c>
      <c r="B24" s="3" t="s">
        <v>4</v>
      </c>
      <c r="C24" s="2" t="s">
        <v>54</v>
      </c>
    </row>
    <row r="25" spans="1:3" ht="30" x14ac:dyDescent="0.25">
      <c r="A25" s="4">
        <v>24</v>
      </c>
      <c r="B25" s="3" t="s">
        <v>4</v>
      </c>
      <c r="C25" s="2" t="s">
        <v>53</v>
      </c>
    </row>
    <row r="26" spans="1:3" x14ac:dyDescent="0.25">
      <c r="A26" s="4">
        <v>25</v>
      </c>
      <c r="B26" s="3" t="s">
        <v>4</v>
      </c>
      <c r="C26" s="2" t="s">
        <v>29</v>
      </c>
    </row>
    <row r="27" spans="1:3" ht="30" x14ac:dyDescent="0.25">
      <c r="A27" s="4">
        <v>26</v>
      </c>
      <c r="B27" s="3" t="s">
        <v>4</v>
      </c>
      <c r="C27" s="2" t="s">
        <v>55</v>
      </c>
    </row>
    <row r="28" spans="1:3" ht="30" x14ac:dyDescent="0.25">
      <c r="A28" s="4">
        <v>27</v>
      </c>
      <c r="B28" s="3" t="s">
        <v>4</v>
      </c>
      <c r="C28" s="2" t="s">
        <v>56</v>
      </c>
    </row>
    <row r="29" spans="1:3" ht="45" x14ac:dyDescent="0.25">
      <c r="A29" s="4">
        <v>28</v>
      </c>
      <c r="B29" s="3" t="s">
        <v>88</v>
      </c>
      <c r="C29" s="2" t="s">
        <v>57</v>
      </c>
    </row>
    <row r="30" spans="1:3" ht="30" x14ac:dyDescent="0.25">
      <c r="A30" s="4">
        <v>29</v>
      </c>
      <c r="B30" s="3" t="s">
        <v>88</v>
      </c>
      <c r="C30" s="10" t="s">
        <v>45</v>
      </c>
    </row>
    <row r="31" spans="1:3" ht="45" x14ac:dyDescent="0.25">
      <c r="A31" s="4">
        <v>30</v>
      </c>
      <c r="B31" s="3" t="s">
        <v>88</v>
      </c>
      <c r="C31" s="10" t="s">
        <v>46</v>
      </c>
    </row>
    <row r="32" spans="1:3" ht="45" x14ac:dyDescent="0.25">
      <c r="A32" s="4">
        <v>31</v>
      </c>
      <c r="B32" s="3" t="s">
        <v>88</v>
      </c>
      <c r="C32" s="10" t="s">
        <v>47</v>
      </c>
    </row>
    <row r="33" spans="1:3" ht="45" x14ac:dyDescent="0.25">
      <c r="A33" s="4">
        <v>32</v>
      </c>
      <c r="B33" s="3" t="s">
        <v>88</v>
      </c>
      <c r="C33" s="10" t="s">
        <v>48</v>
      </c>
    </row>
    <row r="34" spans="1:3" x14ac:dyDescent="0.25">
      <c r="A34" s="4">
        <v>33</v>
      </c>
      <c r="B34" s="3" t="s">
        <v>88</v>
      </c>
      <c r="C34" s="10" t="s">
        <v>19</v>
      </c>
    </row>
    <row r="35" spans="1:3" x14ac:dyDescent="0.25">
      <c r="A35" s="4">
        <v>34</v>
      </c>
      <c r="B35" s="3" t="s">
        <v>88</v>
      </c>
      <c r="C35" s="10" t="s">
        <v>20</v>
      </c>
    </row>
    <row r="36" spans="1:3" ht="90" x14ac:dyDescent="0.25">
      <c r="A36" s="4">
        <v>35</v>
      </c>
      <c r="B36" s="3" t="s">
        <v>181</v>
      </c>
      <c r="C36" s="10" t="s">
        <v>188</v>
      </c>
    </row>
    <row r="37" spans="1:3" ht="45" x14ac:dyDescent="0.25">
      <c r="A37" s="4">
        <v>36</v>
      </c>
      <c r="B37" s="3" t="s">
        <v>178</v>
      </c>
      <c r="C37" s="10" t="s">
        <v>187</v>
      </c>
    </row>
  </sheetData>
  <autoFilter ref="A1:C35" xr:uid="{00000000-0009-0000-0000-000002000000}"/>
  <conditionalFormatting sqref="C2">
    <cfRule type="containsText" dxfId="23" priority="23" operator="containsText" text="CREMA">
      <formula>NOT(ISERROR(SEARCH("CREMA",C2)))</formula>
    </cfRule>
    <cfRule type="containsText" dxfId="22" priority="24" operator="containsText" text="SOPA">
      <formula>NOT(ISERROR(SEARCH("SOPA",C2)))</formula>
    </cfRule>
  </conditionalFormatting>
  <conditionalFormatting sqref="C3">
    <cfRule type="containsText" dxfId="21" priority="21" operator="containsText" text="CREMA">
      <formula>NOT(ISERROR(SEARCH("CREMA",C3)))</formula>
    </cfRule>
    <cfRule type="containsText" dxfId="20" priority="22" operator="containsText" text="SOPA">
      <formula>NOT(ISERROR(SEARCH("SOPA",C3)))</formula>
    </cfRule>
  </conditionalFormatting>
  <conditionalFormatting sqref="C4">
    <cfRule type="containsText" dxfId="19" priority="19" operator="containsText" text="CREMA">
      <formula>NOT(ISERROR(SEARCH("CREMA",C4)))</formula>
    </cfRule>
    <cfRule type="containsText" dxfId="18" priority="20" operator="containsText" text="SOPA">
      <formula>NOT(ISERROR(SEARCH("SOPA",C4)))</formula>
    </cfRule>
  </conditionalFormatting>
  <conditionalFormatting sqref="C5">
    <cfRule type="containsText" dxfId="17" priority="17" operator="containsText" text="CREMA">
      <formula>NOT(ISERROR(SEARCH("CREMA",C5)))</formula>
    </cfRule>
    <cfRule type="containsText" dxfId="16" priority="18" operator="containsText" text="SOPA">
      <formula>NOT(ISERROR(SEARCH("SOPA",C5)))</formula>
    </cfRule>
  </conditionalFormatting>
  <conditionalFormatting sqref="C6">
    <cfRule type="containsText" dxfId="15" priority="15" operator="containsText" text="CREMA">
      <formula>NOT(ISERROR(SEARCH("CREMA",C6)))</formula>
    </cfRule>
    <cfRule type="containsText" dxfId="14" priority="16" operator="containsText" text="SOPA">
      <formula>NOT(ISERROR(SEARCH("SOPA",C6)))</formula>
    </cfRule>
  </conditionalFormatting>
  <conditionalFormatting sqref="C7">
    <cfRule type="containsText" dxfId="13" priority="13" operator="containsText" text="CREMA">
      <formula>NOT(ISERROR(SEARCH("CREMA",C7)))</formula>
    </cfRule>
    <cfRule type="containsText" dxfId="12" priority="14" operator="containsText" text="SOPA">
      <formula>NOT(ISERROR(SEARCH("SOPA",C7)))</formula>
    </cfRule>
  </conditionalFormatting>
  <conditionalFormatting sqref="C8">
    <cfRule type="containsText" dxfId="11" priority="11" operator="containsText" text="CREMA">
      <formula>NOT(ISERROR(SEARCH("CREMA",C8)))</formula>
    </cfRule>
    <cfRule type="containsText" dxfId="10" priority="12" operator="containsText" text="SOPA">
      <formula>NOT(ISERROR(SEARCH("SOPA",C8)))</formula>
    </cfRule>
  </conditionalFormatting>
  <conditionalFormatting sqref="C9">
    <cfRule type="containsText" dxfId="9" priority="9" operator="containsText" text="CREMA">
      <formula>NOT(ISERROR(SEARCH("CREMA",C9)))</formula>
    </cfRule>
    <cfRule type="containsText" dxfId="8" priority="10" operator="containsText" text="SOPA">
      <formula>NOT(ISERROR(SEARCH("SOPA",C9)))</formula>
    </cfRule>
  </conditionalFormatting>
  <conditionalFormatting sqref="C10">
    <cfRule type="containsText" dxfId="7" priority="7" operator="containsText" text="CREMA">
      <formula>NOT(ISERROR(SEARCH("CREMA",C10)))</formula>
    </cfRule>
    <cfRule type="containsText" dxfId="6" priority="8" operator="containsText" text="SOPA">
      <formula>NOT(ISERROR(SEARCH("SOPA",C10)))</formula>
    </cfRule>
  </conditionalFormatting>
  <conditionalFormatting sqref="C11">
    <cfRule type="containsText" dxfId="5" priority="5" operator="containsText" text="CREMA">
      <formula>NOT(ISERROR(SEARCH("CREMA",C11)))</formula>
    </cfRule>
    <cfRule type="containsText" dxfId="4" priority="6" operator="containsText" text="SOPA">
      <formula>NOT(ISERROR(SEARCH("SOPA",C11)))</formula>
    </cfRule>
  </conditionalFormatting>
  <conditionalFormatting sqref="C12">
    <cfRule type="containsText" dxfId="3" priority="3" operator="containsText" text="CREMA">
      <formula>NOT(ISERROR(SEARCH("CREMA",C12)))</formula>
    </cfRule>
    <cfRule type="containsText" dxfId="2" priority="4" operator="containsText" text="SOPA">
      <formula>NOT(ISERROR(SEARCH("SOPA",C12)))</formula>
    </cfRule>
  </conditionalFormatting>
  <conditionalFormatting sqref="C13">
    <cfRule type="containsText" dxfId="1" priority="1" operator="containsText" text="CREMA">
      <formula>NOT(ISERROR(SEARCH("CREMA",C13)))</formula>
    </cfRule>
    <cfRule type="containsText" dxfId="0" priority="2" operator="containsText" text="SOPA">
      <formula>NOT(ISERROR(SEARCH("SOPA",C13)))</formula>
    </cfRule>
  </conditionalFormatting>
  <pageMargins left="0.7" right="0.7" top="0.75" bottom="0.75" header="0.3" footer="0.3"/>
  <pageSetup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4"/>
  <sheetViews>
    <sheetView workbookViewId="0">
      <selection activeCell="D22" sqref="D22:D28"/>
    </sheetView>
  </sheetViews>
  <sheetFormatPr baseColWidth="10" defaultRowHeight="15" x14ac:dyDescent="0.25"/>
  <cols>
    <col min="2" max="2" width="23.42578125" customWidth="1"/>
    <col min="4" max="4" width="45.28515625" customWidth="1"/>
  </cols>
  <sheetData>
    <row r="1" spans="2:4" ht="15.75" thickBot="1" x14ac:dyDescent="0.3"/>
    <row r="2" spans="2:4" x14ac:dyDescent="0.25">
      <c r="B2" s="95" t="s">
        <v>90</v>
      </c>
      <c r="C2" s="96"/>
      <c r="D2" s="97"/>
    </row>
    <row r="3" spans="2:4" ht="15.75" thickBot="1" x14ac:dyDescent="0.3">
      <c r="B3" s="98"/>
      <c r="C3" s="99"/>
      <c r="D3" s="100"/>
    </row>
    <row r="4" spans="2:4" x14ac:dyDescent="0.25">
      <c r="B4" s="28" t="s">
        <v>3</v>
      </c>
      <c r="C4" s="29" t="s">
        <v>91</v>
      </c>
      <c r="D4" s="30" t="s">
        <v>92</v>
      </c>
    </row>
    <row r="5" spans="2:4" ht="60" x14ac:dyDescent="0.25">
      <c r="B5" s="91" t="s">
        <v>93</v>
      </c>
      <c r="C5" s="93">
        <v>14500</v>
      </c>
      <c r="D5" s="31" t="s">
        <v>94</v>
      </c>
    </row>
    <row r="6" spans="2:4" ht="60" x14ac:dyDescent="0.25">
      <c r="B6" s="91"/>
      <c r="C6" s="93"/>
      <c r="D6" s="31" t="s">
        <v>95</v>
      </c>
    </row>
    <row r="7" spans="2:4" ht="60" x14ac:dyDescent="0.25">
      <c r="B7" s="91"/>
      <c r="C7" s="93"/>
      <c r="D7" s="31" t="s">
        <v>96</v>
      </c>
    </row>
    <row r="8" spans="2:4" ht="45" x14ac:dyDescent="0.25">
      <c r="B8" s="91"/>
      <c r="C8" s="93"/>
      <c r="D8" s="31" t="s">
        <v>97</v>
      </c>
    </row>
    <row r="9" spans="2:4" ht="45" x14ac:dyDescent="0.25">
      <c r="B9" s="91"/>
      <c r="C9" s="93"/>
      <c r="D9" s="31" t="s">
        <v>98</v>
      </c>
    </row>
    <row r="10" spans="2:4" ht="75" x14ac:dyDescent="0.25">
      <c r="B10" s="91" t="s">
        <v>99</v>
      </c>
      <c r="C10" s="93">
        <v>18900</v>
      </c>
      <c r="D10" s="31" t="s">
        <v>100</v>
      </c>
    </row>
    <row r="11" spans="2:4" ht="75" x14ac:dyDescent="0.25">
      <c r="B11" s="91"/>
      <c r="C11" s="93"/>
      <c r="D11" s="31" t="s">
        <v>101</v>
      </c>
    </row>
    <row r="12" spans="2:4" ht="75" x14ac:dyDescent="0.25">
      <c r="B12" s="91"/>
      <c r="C12" s="93"/>
      <c r="D12" s="31" t="s">
        <v>102</v>
      </c>
    </row>
    <row r="13" spans="2:4" ht="60" x14ac:dyDescent="0.25">
      <c r="B13" s="91"/>
      <c r="C13" s="93"/>
      <c r="D13" s="31" t="s">
        <v>103</v>
      </c>
    </row>
    <row r="14" spans="2:4" ht="60" x14ac:dyDescent="0.25">
      <c r="B14" s="91"/>
      <c r="C14" s="93"/>
      <c r="D14" s="31" t="s">
        <v>104</v>
      </c>
    </row>
    <row r="15" spans="2:4" ht="75" x14ac:dyDescent="0.25">
      <c r="B15" s="91"/>
      <c r="C15" s="93"/>
      <c r="D15" s="31" t="s">
        <v>105</v>
      </c>
    </row>
    <row r="16" spans="2:4" ht="75" x14ac:dyDescent="0.25">
      <c r="B16" s="91" t="s">
        <v>106</v>
      </c>
      <c r="C16" s="93">
        <v>18900</v>
      </c>
      <c r="D16" s="31" t="s">
        <v>107</v>
      </c>
    </row>
    <row r="17" spans="2:4" ht="75" x14ac:dyDescent="0.25">
      <c r="B17" s="91"/>
      <c r="C17" s="93"/>
      <c r="D17" s="31" t="s">
        <v>108</v>
      </c>
    </row>
    <row r="18" spans="2:4" ht="75" x14ac:dyDescent="0.25">
      <c r="B18" s="91"/>
      <c r="C18" s="93"/>
      <c r="D18" s="31" t="s">
        <v>109</v>
      </c>
    </row>
    <row r="19" spans="2:4" ht="75" x14ac:dyDescent="0.25">
      <c r="B19" s="91"/>
      <c r="C19" s="93"/>
      <c r="D19" s="31" t="s">
        <v>110</v>
      </c>
    </row>
    <row r="20" spans="2:4" ht="75" x14ac:dyDescent="0.25">
      <c r="B20" s="91"/>
      <c r="C20" s="93"/>
      <c r="D20" s="31" t="s">
        <v>111</v>
      </c>
    </row>
    <row r="21" spans="2:4" ht="75" x14ac:dyDescent="0.25">
      <c r="B21" s="92"/>
      <c r="C21" s="94"/>
      <c r="D21" s="32" t="s">
        <v>112</v>
      </c>
    </row>
    <row r="22" spans="2:4" ht="45" x14ac:dyDescent="0.25">
      <c r="B22" s="103" t="s">
        <v>113</v>
      </c>
      <c r="C22" s="94">
        <v>9500</v>
      </c>
      <c r="D22" s="33" t="s">
        <v>114</v>
      </c>
    </row>
    <row r="23" spans="2:4" ht="46.5" customHeight="1" x14ac:dyDescent="0.25">
      <c r="B23" s="104"/>
      <c r="C23" s="106"/>
      <c r="D23" s="34" t="s">
        <v>115</v>
      </c>
    </row>
    <row r="24" spans="2:4" ht="45.75" customHeight="1" x14ac:dyDescent="0.25">
      <c r="B24" s="104"/>
      <c r="C24" s="106"/>
      <c r="D24" s="33" t="s">
        <v>116</v>
      </c>
    </row>
    <row r="25" spans="2:4" ht="60.75" customHeight="1" x14ac:dyDescent="0.25">
      <c r="B25" s="104"/>
      <c r="C25" s="106"/>
      <c r="D25" s="33" t="s">
        <v>117</v>
      </c>
    </row>
    <row r="26" spans="2:4" ht="36" customHeight="1" x14ac:dyDescent="0.25">
      <c r="B26" s="104"/>
      <c r="C26" s="106"/>
      <c r="D26" s="33" t="s">
        <v>118</v>
      </c>
    </row>
    <row r="27" spans="2:4" ht="49.5" customHeight="1" x14ac:dyDescent="0.25">
      <c r="B27" s="104"/>
      <c r="C27" s="106"/>
      <c r="D27" s="39" t="s">
        <v>119</v>
      </c>
    </row>
    <row r="28" spans="2:4" ht="50.25" customHeight="1" x14ac:dyDescent="0.25">
      <c r="B28" s="40" t="s">
        <v>124</v>
      </c>
      <c r="C28" s="40">
        <v>10900</v>
      </c>
      <c r="D28" s="41" t="s">
        <v>125</v>
      </c>
    </row>
    <row r="29" spans="2:4" ht="35.25" customHeight="1" x14ac:dyDescent="0.25">
      <c r="B29" s="108" t="s">
        <v>120</v>
      </c>
      <c r="C29" s="109"/>
      <c r="D29" s="110"/>
    </row>
    <row r="30" spans="2:4" ht="15.75" thickBot="1" x14ac:dyDescent="0.3">
      <c r="B30" s="111"/>
      <c r="C30" s="112"/>
      <c r="D30" s="113"/>
    </row>
    <row r="31" spans="2:4" x14ac:dyDescent="0.25">
      <c r="B31" s="28" t="s">
        <v>3</v>
      </c>
      <c r="C31" s="29" t="s">
        <v>91</v>
      </c>
      <c r="D31" s="30" t="s">
        <v>92</v>
      </c>
    </row>
    <row r="32" spans="2:4" ht="60" x14ac:dyDescent="0.25">
      <c r="B32" s="91" t="s">
        <v>93</v>
      </c>
      <c r="C32" s="94">
        <v>18900</v>
      </c>
      <c r="D32" s="31" t="s">
        <v>94</v>
      </c>
    </row>
    <row r="33" spans="2:4" ht="60" x14ac:dyDescent="0.25">
      <c r="B33" s="91"/>
      <c r="C33" s="106"/>
      <c r="D33" s="31" t="s">
        <v>95</v>
      </c>
    </row>
    <row r="34" spans="2:4" ht="60" x14ac:dyDescent="0.25">
      <c r="B34" s="91"/>
      <c r="C34" s="106"/>
      <c r="D34" s="31" t="s">
        <v>96</v>
      </c>
    </row>
    <row r="35" spans="2:4" ht="45" x14ac:dyDescent="0.25">
      <c r="B35" s="91"/>
      <c r="C35" s="106"/>
      <c r="D35" s="31" t="s">
        <v>97</v>
      </c>
    </row>
    <row r="36" spans="2:4" ht="45" x14ac:dyDescent="0.25">
      <c r="B36" s="91"/>
      <c r="C36" s="107"/>
      <c r="D36" s="31" t="s">
        <v>98</v>
      </c>
    </row>
    <row r="37" spans="2:4" ht="75" x14ac:dyDescent="0.25">
      <c r="B37" s="91" t="s">
        <v>99</v>
      </c>
      <c r="C37" s="93">
        <v>23900</v>
      </c>
      <c r="D37" s="31" t="s">
        <v>100</v>
      </c>
    </row>
    <row r="38" spans="2:4" ht="75" x14ac:dyDescent="0.25">
      <c r="B38" s="91"/>
      <c r="C38" s="93"/>
      <c r="D38" s="31" t="s">
        <v>101</v>
      </c>
    </row>
    <row r="39" spans="2:4" ht="75" x14ac:dyDescent="0.25">
      <c r="B39" s="91"/>
      <c r="C39" s="93"/>
      <c r="D39" s="31" t="s">
        <v>102</v>
      </c>
    </row>
    <row r="40" spans="2:4" ht="60" x14ac:dyDescent="0.25">
      <c r="B40" s="91"/>
      <c r="C40" s="93"/>
      <c r="D40" s="31" t="s">
        <v>103</v>
      </c>
    </row>
    <row r="41" spans="2:4" ht="60" x14ac:dyDescent="0.25">
      <c r="B41" s="91"/>
      <c r="C41" s="93"/>
      <c r="D41" s="31" t="s">
        <v>104</v>
      </c>
    </row>
    <row r="42" spans="2:4" ht="75" x14ac:dyDescent="0.25">
      <c r="B42" s="91"/>
      <c r="C42" s="93"/>
      <c r="D42" s="31" t="s">
        <v>105</v>
      </c>
    </row>
    <row r="43" spans="2:4" ht="75" x14ac:dyDescent="0.25">
      <c r="B43" s="91" t="s">
        <v>106</v>
      </c>
      <c r="C43" s="93">
        <v>23900</v>
      </c>
      <c r="D43" s="31" t="s">
        <v>107</v>
      </c>
    </row>
    <row r="44" spans="2:4" ht="75" x14ac:dyDescent="0.25">
      <c r="B44" s="91"/>
      <c r="C44" s="93"/>
      <c r="D44" s="31" t="s">
        <v>108</v>
      </c>
    </row>
    <row r="45" spans="2:4" ht="75" x14ac:dyDescent="0.25">
      <c r="B45" s="91"/>
      <c r="C45" s="93"/>
      <c r="D45" s="31" t="s">
        <v>109</v>
      </c>
    </row>
    <row r="46" spans="2:4" ht="75" x14ac:dyDescent="0.25">
      <c r="B46" s="91"/>
      <c r="C46" s="93"/>
      <c r="D46" s="31" t="s">
        <v>110</v>
      </c>
    </row>
    <row r="47" spans="2:4" ht="75" x14ac:dyDescent="0.25">
      <c r="B47" s="91"/>
      <c r="C47" s="93"/>
      <c r="D47" s="31" t="s">
        <v>111</v>
      </c>
    </row>
    <row r="48" spans="2:4" ht="75.75" thickBot="1" x14ac:dyDescent="0.3">
      <c r="B48" s="101"/>
      <c r="C48" s="102"/>
      <c r="D48" s="35" t="s">
        <v>112</v>
      </c>
    </row>
    <row r="49" spans="2:4" ht="45" x14ac:dyDescent="0.25">
      <c r="B49" s="103" t="s">
        <v>113</v>
      </c>
      <c r="C49" s="94">
        <v>13500</v>
      </c>
      <c r="D49" s="33" t="s">
        <v>114</v>
      </c>
    </row>
    <row r="50" spans="2:4" ht="30" x14ac:dyDescent="0.25">
      <c r="B50" s="104"/>
      <c r="C50" s="106"/>
      <c r="D50" s="34" t="s">
        <v>115</v>
      </c>
    </row>
    <row r="51" spans="2:4" ht="45" x14ac:dyDescent="0.25">
      <c r="B51" s="104"/>
      <c r="C51" s="106"/>
      <c r="D51" s="33" t="s">
        <v>116</v>
      </c>
    </row>
    <row r="52" spans="2:4" ht="60" x14ac:dyDescent="0.25">
      <c r="B52" s="104"/>
      <c r="C52" s="106"/>
      <c r="D52" s="33" t="s">
        <v>117</v>
      </c>
    </row>
    <row r="53" spans="2:4" ht="30" x14ac:dyDescent="0.25">
      <c r="B53" s="104"/>
      <c r="C53" s="106"/>
      <c r="D53" s="33" t="s">
        <v>118</v>
      </c>
    </row>
    <row r="54" spans="2:4" ht="45" x14ac:dyDescent="0.25">
      <c r="B54" s="105"/>
      <c r="C54" s="107"/>
      <c r="D54" s="33" t="s">
        <v>119</v>
      </c>
    </row>
  </sheetData>
  <mergeCells count="18">
    <mergeCell ref="B43:B48"/>
    <mergeCell ref="C43:C48"/>
    <mergeCell ref="B49:B54"/>
    <mergeCell ref="C49:C54"/>
    <mergeCell ref="B22:B27"/>
    <mergeCell ref="C22:C27"/>
    <mergeCell ref="B29:D30"/>
    <mergeCell ref="B32:B36"/>
    <mergeCell ref="C32:C36"/>
    <mergeCell ref="B37:B42"/>
    <mergeCell ref="C37:C42"/>
    <mergeCell ref="B16:B21"/>
    <mergeCell ref="C16:C21"/>
    <mergeCell ref="B2:D3"/>
    <mergeCell ref="B5:B9"/>
    <mergeCell ref="C5:C9"/>
    <mergeCell ref="B10:B15"/>
    <mergeCell ref="C10:C15"/>
  </mergeCells>
  <pageMargins left="0.7" right="0.7" top="0.98" bottom="1.83"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topLeftCell="A16" workbookViewId="0">
      <selection activeCell="B26" sqref="B26"/>
    </sheetView>
  </sheetViews>
  <sheetFormatPr baseColWidth="10" defaultRowHeight="15" x14ac:dyDescent="0.25"/>
  <cols>
    <col min="1" max="1" width="30.28515625" style="12" customWidth="1"/>
    <col min="2" max="2" width="74" style="12" customWidth="1"/>
    <col min="3" max="16384" width="11.42578125" style="12"/>
  </cols>
  <sheetData>
    <row r="1" spans="1:2" ht="27" customHeight="1" x14ac:dyDescent="0.3">
      <c r="A1" s="115" t="s">
        <v>87</v>
      </c>
      <c r="B1" s="115"/>
    </row>
    <row r="3" spans="1:2" x14ac:dyDescent="0.25">
      <c r="A3" s="13" t="s">
        <v>68</v>
      </c>
    </row>
    <row r="4" spans="1:2" x14ac:dyDescent="0.25">
      <c r="A4" s="11" t="s">
        <v>58</v>
      </c>
      <c r="B4" s="11" t="s">
        <v>59</v>
      </c>
    </row>
    <row r="5" spans="1:2" ht="30" x14ac:dyDescent="0.25">
      <c r="A5" s="14" t="s">
        <v>60</v>
      </c>
      <c r="B5" s="15" t="s">
        <v>61</v>
      </c>
    </row>
    <row r="6" spans="1:2" x14ac:dyDescent="0.25">
      <c r="A6" s="16" t="s">
        <v>62</v>
      </c>
      <c r="B6" s="17" t="s">
        <v>63</v>
      </c>
    </row>
    <row r="7" spans="1:2" x14ac:dyDescent="0.25">
      <c r="A7" s="16" t="s">
        <v>64</v>
      </c>
      <c r="B7" s="18" t="s">
        <v>65</v>
      </c>
    </row>
    <row r="8" spans="1:2" x14ac:dyDescent="0.25">
      <c r="A8" s="19"/>
      <c r="B8" s="19"/>
    </row>
    <row r="9" spans="1:2" x14ac:dyDescent="0.25">
      <c r="A9" s="13" t="s">
        <v>0</v>
      </c>
      <c r="B9" s="19"/>
    </row>
    <row r="10" spans="1:2" x14ac:dyDescent="0.25">
      <c r="A10" s="20" t="s">
        <v>59</v>
      </c>
      <c r="B10" s="20" t="s">
        <v>69</v>
      </c>
    </row>
    <row r="11" spans="1:2" x14ac:dyDescent="0.25">
      <c r="A11" s="21" t="s">
        <v>70</v>
      </c>
      <c r="B11" s="21" t="s">
        <v>71</v>
      </c>
    </row>
    <row r="12" spans="1:2" ht="30" x14ac:dyDescent="0.25">
      <c r="A12" s="22" t="s">
        <v>72</v>
      </c>
      <c r="B12" s="22" t="s">
        <v>73</v>
      </c>
    </row>
    <row r="13" spans="1:2" x14ac:dyDescent="0.25">
      <c r="A13" s="22" t="s">
        <v>74</v>
      </c>
      <c r="B13" s="23" t="s">
        <v>86</v>
      </c>
    </row>
    <row r="14" spans="1:2" x14ac:dyDescent="0.25">
      <c r="A14" s="22" t="s">
        <v>75</v>
      </c>
      <c r="B14" s="22" t="s">
        <v>76</v>
      </c>
    </row>
    <row r="15" spans="1:2" x14ac:dyDescent="0.25">
      <c r="A15" s="19"/>
      <c r="B15" s="19"/>
    </row>
    <row r="16" spans="1:2" x14ac:dyDescent="0.25">
      <c r="A16" s="13" t="s">
        <v>77</v>
      </c>
      <c r="B16" s="19"/>
    </row>
    <row r="17" spans="1:2" x14ac:dyDescent="0.25">
      <c r="A17" s="20" t="s">
        <v>59</v>
      </c>
      <c r="B17" s="20" t="s">
        <v>69</v>
      </c>
    </row>
    <row r="18" spans="1:2" x14ac:dyDescent="0.25">
      <c r="A18" s="21" t="s">
        <v>70</v>
      </c>
      <c r="B18" s="21" t="s">
        <v>78</v>
      </c>
    </row>
    <row r="19" spans="1:2" x14ac:dyDescent="0.25">
      <c r="A19" s="22" t="s">
        <v>79</v>
      </c>
      <c r="B19" s="22" t="s">
        <v>80</v>
      </c>
    </row>
    <row r="20" spans="1:2" x14ac:dyDescent="0.25">
      <c r="A20" s="22" t="s">
        <v>74</v>
      </c>
      <c r="B20" s="23" t="s">
        <v>86</v>
      </c>
    </row>
    <row r="21" spans="1:2" x14ac:dyDescent="0.25">
      <c r="A21" s="22" t="s">
        <v>81</v>
      </c>
      <c r="B21" s="23" t="s">
        <v>82</v>
      </c>
    </row>
    <row r="22" spans="1:2" x14ac:dyDescent="0.25">
      <c r="A22" s="22" t="s">
        <v>75</v>
      </c>
      <c r="B22" s="22" t="s">
        <v>83</v>
      </c>
    </row>
    <row r="23" spans="1:2" ht="45" x14ac:dyDescent="0.25">
      <c r="A23" s="22" t="s">
        <v>84</v>
      </c>
      <c r="B23" s="23" t="s">
        <v>85</v>
      </c>
    </row>
    <row r="24" spans="1:2" x14ac:dyDescent="0.25">
      <c r="B24" s="19"/>
    </row>
    <row r="25" spans="1:2" x14ac:dyDescent="0.25">
      <c r="A25" s="19"/>
      <c r="B25" s="19"/>
    </row>
    <row r="28" spans="1:2" ht="15" customHeight="1" x14ac:dyDescent="0.25">
      <c r="A28" s="114" t="s">
        <v>66</v>
      </c>
      <c r="B28" s="114"/>
    </row>
    <row r="29" spans="1:2" ht="15" customHeight="1" x14ac:dyDescent="0.25">
      <c r="A29" s="114" t="s">
        <v>67</v>
      </c>
      <c r="B29" s="114"/>
    </row>
  </sheetData>
  <mergeCells count="3">
    <mergeCell ref="A28:B28"/>
    <mergeCell ref="A29:B29"/>
    <mergeCell ref="A1:B1"/>
  </mergeCells>
  <hyperlinks>
    <hyperlink ref="B5" location="_ftn1" display="_ftn1" xr:uid="{00000000-0004-0000-0400-000000000000}"/>
    <hyperlink ref="B6" location="_ftn2" display="_ftn2" xr:uid="{00000000-0004-0000-0400-000001000000}"/>
    <hyperlink ref="A29" location="_ftnref2" display="_ftnref2" xr:uid="{00000000-0004-0000-0400-000002000000}"/>
    <hyperlink ref="A28" location="_ftnref1" display="_ftnref1" xr:uid="{00000000-0004-0000-0400-000003000000}"/>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TATIFARIO GENERAL POR EMERGENCI</vt:lpstr>
      <vt:lpstr>FORMULARIO DE COTIZACIÓN</vt:lpstr>
      <vt:lpstr>MINUTAS ALIMENTACIÓN</vt:lpstr>
      <vt:lpstr>MENÚ PMU</vt:lpstr>
      <vt:lpstr>REFERENTES MINUTAS</vt:lpstr>
      <vt:lpstr>'REFERENTES MINUTAS'!_ftn1</vt:lpstr>
      <vt:lpstr>'REFERENTES MINUTAS'!_ftn2</vt:lpstr>
      <vt:lpstr>'REFERENTES MINUTAS'!_ftnref1</vt:lpstr>
      <vt:lpstr>'REFERENTES MINUTAS'!_ftnref2</vt:lpstr>
      <vt:lpstr>'FORMULARIO DE COTIZACIÓN'!Área_de_impresión</vt:lpstr>
      <vt:lpstr>'MINUTAS ALIMENTACIÓN'!Área_de_impresión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Héctor Edgar Cifuentes Herrón</cp:lastModifiedBy>
  <cp:lastPrinted>2020-10-23T15:51:05Z</cp:lastPrinted>
  <dcterms:created xsi:type="dcterms:W3CDTF">2017-03-07T20:23:28Z</dcterms:created>
  <dcterms:modified xsi:type="dcterms:W3CDTF">2021-08-20T15:37:49Z</dcterms:modified>
</cp:coreProperties>
</file>