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lgraciano_ext_esu_com_co/Documents/Documentos/ESU CONTRATACIÓN 2021/Proyectos SIS/SOTANO 10 Y 12/Documentos Públicar en Portal Contrataciones/"/>
    </mc:Choice>
  </mc:AlternateContent>
  <xr:revisionPtr revIDLastSave="0" documentId="8_{9BBA6A44-206B-498C-AA62-FDC8313E7CE8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Disponibilidad" sheetId="2" r:id="rId1"/>
    <sheet name="Oportunidad" sheetId="4" r:id="rId2"/>
  </sheets>
  <definedNames>
    <definedName name="_xlnm._FilterDatabase" localSheetId="0" hidden="1">Disponibilidad!$A$7:$J$8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4" l="1"/>
  <c r="K8" i="4"/>
  <c r="L8" i="4" l="1"/>
  <c r="M8" i="4" s="1"/>
  <c r="H8" i="2" l="1"/>
  <c r="J8" i="2" s="1"/>
</calcChain>
</file>

<file path=xl/sharedStrings.xml><?xml version="1.0" encoding="utf-8"?>
<sst xmlns="http://schemas.openxmlformats.org/spreadsheetml/2006/main" count="50" uniqueCount="33">
  <si>
    <t>DESCRIPCIÓN COMPONENTE</t>
  </si>
  <si>
    <t>ANEXO TÉCNICO</t>
  </si>
  <si>
    <t>CLASIFICACIÓN DEL SISTEMA</t>
  </si>
  <si>
    <t>SUBCOMPONENTE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</si>
  <si>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</si>
  <si>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</si>
  <si>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</si>
  <si>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</si>
  <si>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</si>
  <si>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TOTAL ELEMENTOS</t>
  </si>
  <si>
    <t>DISPONIBILIDAD</t>
  </si>
  <si>
    <t>OPORTUNIDAD</t>
  </si>
  <si>
    <t>98%≤Dmes≤100%</t>
  </si>
  <si>
    <t>85%≤Dmes&lt;95%</t>
  </si>
  <si>
    <t>Dmes&lt;85%</t>
  </si>
  <si>
    <t>&gt;=98%</t>
  </si>
  <si>
    <t>D.O. 1</t>
  </si>
  <si>
    <t>D.O. 2</t>
  </si>
  <si>
    <t>D.O. 3</t>
  </si>
  <si>
    <t>D.O. 4</t>
  </si>
  <si>
    <t>95%≤Dmes&lt;98%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</si>
  <si>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</si>
  <si>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</si>
  <si>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</si>
  <si>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</si>
  <si>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</si>
  <si>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</si>
  <si>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ANEXO
TÉCNICO</t>
  </si>
  <si>
    <t>ANS Y CÁLCULO DE LOS KPI DE DISPONIBILIDAD Y DESCUENTO OPERATIVO ( D.O.)</t>
  </si>
  <si>
    <t>ANS Y CÁLCULO DE LOS KPI DE OPORTUNIDAD</t>
  </si>
  <si>
    <t>Pisos 10,12 y sótano</t>
  </si>
  <si>
    <t>UPS tipo torre (3), de swich de datos (2), aires acondicionados cuartos técnicos (2), cámaras  (4),  lectoras biométricas (2) y  lectoras de proximidad (4).</t>
  </si>
  <si>
    <t>UPS tipo torre (3), de switch de datos (2), aires acondicionados cuartos técnicos (2), cámaras  (4),  lectoras biométricas (2) y  lectoras de proximidad (4).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</si>
</sst>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0" fillId="0" borderId="0" xfId="0" applyBorder="1" applyAlignment="1">
      <alignment horizont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9" displayName="Tabla9" ref="A7:M8" totalsRowShown="0" headerRowDxfId="15" dataDxfId="14" tableBorderDxfId="13">
  <autoFilter ref="A7:M8" xr:uid="{00000000-0009-0000-0100-000009000000}"/>
  <tableColumns count="13">
    <tableColumn id="1" xr3:uid="{00000000-0010-0000-0000-000001000000}" name="ANEXO_x000a_TÉCNICO" dataDxfId="12"/>
    <tableColumn id="2" xr3:uid="{00000000-0010-0000-0000-000002000000}" name="DESCRIPCIÓN COMPONENTE" dataDxfId="11"/>
    <tableColumn id="3" xr3:uid="{00000000-0010-0000-0000-000003000000}" name="SUBCOMPONENTE" dataDxfId="10"/>
    <tableColumn id="4" xr3:uid="{00000000-0010-0000-0000-000004000000}" name="CLASIFICACIÓN DEL SISTEMA" dataDxfId="9"/>
    <tableColumn id="5" xr3:uid="{00000000-0010-0000-0000-000005000000}" name="CANTIDAD ELEMENTOS" dataDxfId="8"/>
    <tableColumn id="6" xr3:uid="{00000000-0010-0000-0000-000006000000}" name="TOTAL ELEMENTOS" dataDxfId="7"/>
    <tableColumn id="7" xr3:uid="{00000000-0010-0000-0000-000007000000}" name="ELEMENTOS REPORTADOS FUERA DE SERVICIO" dataDxfId="6"/>
    <tableColumn id="8" xr3:uid="{00000000-0010-0000-0000-000008000000}" name="FECHA APERTURA CASO EN MESA DE AYUDA" dataDxfId="5"/>
    <tableColumn id="9" xr3:uid="{00000000-0010-0000-0000-000009000000}" name="FECHA DE CIERRE MESA DE AYUDA" dataDxfId="4"/>
    <tableColumn id="10" xr3:uid="{00000000-0010-0000-0000-00000A000000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00000000-0010-0000-0000-00000B000000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00000000-0010-0000-0000-00000C000000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00000000-0010-0000-0000-00000D000000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zoomScale="90" zoomScaleNormal="90" workbookViewId="0">
      <selection sqref="A1:O1"/>
    </sheetView>
  </sheetViews>
  <sheetFormatPr baseColWidth="10" defaultRowHeight="15" customHeight="1" x14ac:dyDescent="0.25"/>
  <cols>
    <col min="1" max="1" width="9" style="3" customWidth="1"/>
    <col min="2" max="2" width="36.5" style="4" bestFit="1" customWidth="1"/>
    <col min="3" max="3" width="57.125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15" customHeight="1" x14ac:dyDescent="0.25">
      <c r="A2" s="36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16</v>
      </c>
      <c r="M4" s="7" t="s">
        <v>17</v>
      </c>
      <c r="N4" s="7" t="s">
        <v>18</v>
      </c>
      <c r="O4" s="7" t="s">
        <v>19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3" t="s">
        <v>12</v>
      </c>
      <c r="M5" s="23" t="s">
        <v>20</v>
      </c>
      <c r="N5" s="23" t="s">
        <v>13</v>
      </c>
      <c r="O5" s="23" t="s">
        <v>14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4">
        <v>0</v>
      </c>
      <c r="M6" s="24">
        <v>0.02</v>
      </c>
      <c r="N6" s="24">
        <v>0.03</v>
      </c>
      <c r="O6" s="24">
        <v>0.05</v>
      </c>
    </row>
    <row r="7" spans="1:15" ht="60" customHeight="1" x14ac:dyDescent="0.25">
      <c r="A7" s="29" t="s">
        <v>1</v>
      </c>
      <c r="B7" s="29" t="s">
        <v>0</v>
      </c>
      <c r="C7" s="29" t="s">
        <v>3</v>
      </c>
      <c r="D7" s="29" t="s">
        <v>2</v>
      </c>
      <c r="E7" s="29" t="s">
        <v>5</v>
      </c>
      <c r="F7" s="29" t="s">
        <v>9</v>
      </c>
      <c r="G7" s="29" t="s">
        <v>6</v>
      </c>
      <c r="H7" s="29" t="s">
        <v>25</v>
      </c>
      <c r="I7" s="29" t="s">
        <v>21</v>
      </c>
      <c r="J7" s="29" t="s">
        <v>22</v>
      </c>
      <c r="K7" s="27"/>
      <c r="L7" s="25"/>
      <c r="M7" s="25"/>
      <c r="N7" s="25"/>
    </row>
    <row r="8" spans="1:15" ht="38.25" x14ac:dyDescent="0.25">
      <c r="A8" s="2">
        <v>12</v>
      </c>
      <c r="B8" s="2" t="s">
        <v>30</v>
      </c>
      <c r="C8" s="2" t="s">
        <v>31</v>
      </c>
      <c r="D8" s="2" t="s">
        <v>4</v>
      </c>
      <c r="E8" s="30">
        <v>17</v>
      </c>
      <c r="F8" s="30">
        <v>17</v>
      </c>
      <c r="G8" s="30"/>
      <c r="H8" s="35">
        <f t="shared" ref="H8" si="0">(E8-G8)/E8</f>
        <v>1</v>
      </c>
      <c r="I8" s="30" t="s">
        <v>15</v>
      </c>
      <c r="J8" s="35">
        <f t="shared" ref="J8" si="1">IF(H8&gt;=98%,0%,IF(AND(H8&gt;=95%,H8&lt;98%),2%,IF(AND(H8&gt;=85%,H8&lt;95%),3%,5%)))</f>
        <v>0</v>
      </c>
      <c r="K8" s="26"/>
      <c r="L8" s="28"/>
      <c r="M8" s="28"/>
      <c r="N8" s="28"/>
    </row>
  </sheetData>
  <autoFilter ref="A7:J8" xr:uid="{00000000-0009-0000-0000-000000000000}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"/>
  <sheetViews>
    <sheetView tabSelected="1" zoomScale="90" zoomScaleNormal="90" workbookViewId="0">
      <selection sqref="A1:R1"/>
    </sheetView>
  </sheetViews>
  <sheetFormatPr baseColWidth="10" defaultColWidth="17.625" defaultRowHeight="15" customHeight="1" x14ac:dyDescent="0.25"/>
  <cols>
    <col min="1" max="1" width="9" style="3" customWidth="1"/>
    <col min="2" max="2" width="36.5" style="4" customWidth="1"/>
    <col min="3" max="3" width="57.125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37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5" customHeight="1" x14ac:dyDescent="0.25">
      <c r="A2" s="36" t="s">
        <v>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5"/>
    </row>
    <row r="4" spans="1:18" ht="15" customHeight="1" x14ac:dyDescent="0.25">
      <c r="O4" s="7" t="s">
        <v>16</v>
      </c>
      <c r="P4" s="7" t="s">
        <v>17</v>
      </c>
      <c r="Q4" s="7" t="s">
        <v>18</v>
      </c>
      <c r="R4" s="7" t="s">
        <v>19</v>
      </c>
    </row>
    <row r="5" spans="1:18" ht="15" customHeight="1" x14ac:dyDescent="0.25">
      <c r="O5" s="23" t="s">
        <v>12</v>
      </c>
      <c r="P5" s="23" t="s">
        <v>20</v>
      </c>
      <c r="Q5" s="23" t="s">
        <v>13</v>
      </c>
      <c r="R5" s="23" t="s">
        <v>14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1"/>
      <c r="O6" s="24">
        <v>0</v>
      </c>
      <c r="P6" s="24">
        <v>0.02</v>
      </c>
      <c r="Q6" s="24">
        <v>0.03</v>
      </c>
      <c r="R6" s="24">
        <v>0.05</v>
      </c>
    </row>
    <row r="7" spans="1:18" ht="60" customHeight="1" x14ac:dyDescent="0.25">
      <c r="A7" s="13" t="s">
        <v>27</v>
      </c>
      <c r="B7" s="14" t="s">
        <v>0</v>
      </c>
      <c r="C7" s="14" t="s">
        <v>3</v>
      </c>
      <c r="D7" s="14" t="s">
        <v>2</v>
      </c>
      <c r="E7" s="14" t="s">
        <v>5</v>
      </c>
      <c r="F7" s="14" t="s">
        <v>9</v>
      </c>
      <c r="G7" s="14" t="s">
        <v>6</v>
      </c>
      <c r="H7" s="15" t="s">
        <v>7</v>
      </c>
      <c r="I7" s="15" t="s">
        <v>8</v>
      </c>
      <c r="J7" s="10" t="s">
        <v>23</v>
      </c>
      <c r="K7" s="10" t="s">
        <v>24</v>
      </c>
      <c r="L7" s="16" t="s">
        <v>26</v>
      </c>
      <c r="M7" s="14" t="s">
        <v>22</v>
      </c>
      <c r="N7" s="25"/>
      <c r="O7" s="33"/>
      <c r="P7" s="33"/>
      <c r="Q7" s="33"/>
    </row>
    <row r="8" spans="1:18" ht="38.25" x14ac:dyDescent="0.25">
      <c r="A8" s="12">
        <v>12</v>
      </c>
      <c r="B8" s="11" t="s">
        <v>30</v>
      </c>
      <c r="C8" s="11" t="s">
        <v>32</v>
      </c>
      <c r="D8" s="11" t="s">
        <v>4</v>
      </c>
      <c r="E8" s="17">
        <v>17</v>
      </c>
      <c r="F8" s="17">
        <v>17</v>
      </c>
      <c r="G8" s="17"/>
      <c r="H8" s="22">
        <v>43915.583333333336</v>
      </c>
      <c r="I8" s="22">
        <v>43916.916666666664</v>
      </c>
      <c r="J8" s="18">
        <f>INT(HOUR(Tabla9[[#This Row],[FECHA DE CIERRE MESA DE AYUDA]]-Tabla9[[#This Row],[FECHA APERTURA CASO EN MESA DE AYUDA]]))</f>
        <v>8</v>
      </c>
      <c r="K8" s="19">
        <f>IF(Tabla9[[#This Row],[CLASIFICACIÓN DEL SISTEMA]]="Crítico",2,12)</f>
        <v>12</v>
      </c>
      <c r="L8" s="20">
        <f>Tabla9[[#This Row],[TIEMPO PACTADO CONTRATO SISTEMA CRÍTICO t &lt;= 2h , SISTEMA NO CRÍTICO t &lt;= 12 h]]/Tabla9[[#This Row],[TIEMPO DE SOLUCIÓN]]</f>
        <v>1.5</v>
      </c>
      <c r="M8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32"/>
      <c r="O8" s="9"/>
      <c r="P8" s="9"/>
      <c r="Q8" s="9"/>
    </row>
  </sheetData>
  <mergeCells count="2">
    <mergeCell ref="A1:R1"/>
    <mergeCell ref="A2:R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Leidy Laura Graciano Zapata</cp:lastModifiedBy>
  <dcterms:created xsi:type="dcterms:W3CDTF">2020-03-15T22:35:46Z</dcterms:created>
  <dcterms:modified xsi:type="dcterms:W3CDTF">2021-03-23T23:00:25Z</dcterms:modified>
</cp:coreProperties>
</file>