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vmfs01\profiles\mgarro\Desktop\INDER\"/>
    </mc:Choice>
  </mc:AlternateContent>
  <xr:revisionPtr revIDLastSave="0" documentId="8_{CE69243D-361D-4729-B156-EFA8DDBE64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P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3" i="1" l="1"/>
  <c r="G112" i="1"/>
  <c r="G111" i="1"/>
  <c r="G110" i="1"/>
  <c r="G109" i="1"/>
  <c r="G108" i="1"/>
  <c r="G106" i="1"/>
  <c r="G105" i="1"/>
  <c r="G104" i="1"/>
  <c r="E103" i="1"/>
  <c r="G103" i="1" s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B79" i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8" i="1" s="1"/>
  <c r="B109" i="1" s="1"/>
  <c r="B110" i="1" s="1"/>
  <c r="G78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B111" i="1" l="1"/>
  <c r="B112" i="1" s="1"/>
  <c r="B113" i="1" s="1"/>
  <c r="G114" i="1"/>
  <c r="G115" i="1" s="1"/>
  <c r="G116" i="1" l="1"/>
  <c r="G117" i="1" s="1"/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44" i="1"/>
  <c r="B43" i="1" l="1"/>
  <c r="B44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G27" i="1"/>
  <c r="G26" i="1"/>
  <c r="G25" i="1"/>
  <c r="G24" i="1"/>
  <c r="G23" i="1"/>
  <c r="G22" i="1"/>
  <c r="G17" i="1"/>
  <c r="G16" i="1"/>
  <c r="G15" i="1"/>
  <c r="G14" i="1"/>
  <c r="G13" i="1"/>
  <c r="G12" i="1"/>
  <c r="G21" i="1"/>
  <c r="G20" i="1"/>
  <c r="G19" i="1"/>
  <c r="G18" i="1"/>
  <c r="G10" i="1"/>
  <c r="G9" i="1"/>
  <c r="G8" i="1"/>
  <c r="G11" i="1" l="1"/>
  <c r="G29" i="1"/>
  <c r="G7" i="1"/>
  <c r="G6" i="1" l="1"/>
  <c r="G71" i="1" s="1"/>
  <c r="G72" i="1" l="1"/>
  <c r="G73" i="1" s="1"/>
  <c r="G119" i="1" s="1"/>
</calcChain>
</file>

<file path=xl/sharedStrings.xml><?xml version="1.0" encoding="utf-8"?>
<sst xmlns="http://schemas.openxmlformats.org/spreadsheetml/2006/main" count="222" uniqueCount="118">
  <si>
    <t>ÍTEM</t>
  </si>
  <si>
    <t>DESCRIPCIÓN</t>
  </si>
  <si>
    <t>UND</t>
  </si>
  <si>
    <t>CANT</t>
  </si>
  <si>
    <t>VALOR PARCIAL</t>
  </si>
  <si>
    <t>SUBTOTAL SUMINISTRO</t>
  </si>
  <si>
    <t>IVA</t>
  </si>
  <si>
    <t>TOTAL SUMINISTRO DE EQUIPOS Y ELEMENTOS</t>
  </si>
  <si>
    <t xml:space="preserve">TOTAL   </t>
  </si>
  <si>
    <t>V. UNIT</t>
  </si>
  <si>
    <t>COMUNICACIONES</t>
  </si>
  <si>
    <t>SONIDO</t>
  </si>
  <si>
    <t>SUMINISTRO DE TARJETA DE SALIDA PARA MATRIZ EXISTENTE</t>
  </si>
  <si>
    <t xml:space="preserve">SUMINISTRO DE PROTECTOR  REJILLA PARA LOS PARLANTES DE LA CANCHA </t>
  </si>
  <si>
    <t xml:space="preserve">SUMINISTRO DE TAPA TRASERA CONEXIÓN PARLANTES  (CANCHA) </t>
  </si>
  <si>
    <t xml:space="preserve">SUMINISTRO DE BOCINAS(CANCHA) </t>
  </si>
  <si>
    <t>SUMINISTRO DE PARLANTE TIPO INTEMPERIE DE HASTA 400W</t>
  </si>
  <si>
    <t>SUMINISTRO DE ALTAVOZ TIPO CORNETA</t>
  </si>
  <si>
    <t xml:space="preserve">SUMINISTRO DE CONECTORES NEUTRIK AUDIO PARA PARLANTES  (CANCHA) </t>
  </si>
  <si>
    <t xml:space="preserve">SUMINISTRO DE PLACAS DE AUDIO PARA PARLANTES  (CANCHA) </t>
  </si>
  <si>
    <t xml:space="preserve">SUMINISTRO DE CAJAS TIPO INTEMPERIE PARA PARLANTES  (CANCHA) </t>
  </si>
  <si>
    <t>PUNTO DE CONEXIÓN ENTRADA O SALIDA XLR EXTERIOR
INCLUYE CABLE AUDIO EXTERIOR Y CONECTORES</t>
  </si>
  <si>
    <t>PEINADO, ORGANIZACIÓN Y MARCACIÓN DE CADA UNO DE LOS RACKS DE AUDIO, REALIZACIÓN DE CONECTORES</t>
  </si>
  <si>
    <t>REPROGRAMACIÓN Y CALIBRACIÓN DEL SISTEMA</t>
  </si>
  <si>
    <t>REPARACIÓN DE SOPORTES DE PARLANTES COLGADOS Y SUS ANCLAJES</t>
  </si>
  <si>
    <t>SUMINISTRO DE SPLITTER 8 CONEXIONES PARA SALA DE PRENSA</t>
  </si>
  <si>
    <t>SUMINISTRO DE MEZCLADOR 12 CANALES PARA SALA DE PRENSA</t>
  </si>
  <si>
    <t>REPARACIÓN AMPLIFICADOR SALA DE PRENSA</t>
  </si>
  <si>
    <t xml:space="preserve">SUMINISTRO DE AMPLIFICADOR DE 4 CANALES DE 1000W </t>
  </si>
  <si>
    <t>SUMINISTRO DE MÓDULOS DSP PARA CONTROL DE AMPLIFICADORES</t>
  </si>
  <si>
    <t>INFRAESTRUCTURA</t>
  </si>
  <si>
    <t>ML</t>
  </si>
  <si>
    <t>SUMINISTRO DE CONECTORES RECTOS DE 2"</t>
  </si>
  <si>
    <t>SUMINISTRO DE CAJAS DE PASO 20X20X10</t>
  </si>
  <si>
    <t>SUMINISTRO DE CONECTORES DE FIBRA MULTIMODO LC</t>
  </si>
  <si>
    <t>SUMINISTRO DE PATCHCORD DE FIBRA MULTIMODO LC-LC, DUAL</t>
  </si>
  <si>
    <t>SUMINISTRO DE ACOPLADORES DE FIBRA</t>
  </si>
  <si>
    <t>SUMINISTRO DE CONECTORIZACION HILOS DE FIBRA</t>
  </si>
  <si>
    <t>SUMINISTRO DE GABINETE MOVIL</t>
  </si>
  <si>
    <t xml:space="preserve">SUMINISTRO DE ORGANIZADOR DE CABLE VERTICAL DOBLE </t>
  </si>
  <si>
    <t>SUMINISTRO DE ORGANIZADOR DE CABLE HORIZONTAL 2U</t>
  </si>
  <si>
    <t>SUMINISTRO DE HERRAJE PATCH PANEL 24 PUERTOS CAT 6A</t>
  </si>
  <si>
    <t>SUMINISTRO DE JACK CAT 6A</t>
  </si>
  <si>
    <t xml:space="preserve">SUMINISTRO DE PATCH CORD DE 3 PIES </t>
  </si>
  <si>
    <t>SUMINISTRO DE PATCH CORD DE 10 PIES</t>
  </si>
  <si>
    <t>SUMINISTRO DE CABLE UTP CAT 6A</t>
  </si>
  <si>
    <t>SUMINISTRO DE CAJA DEXSON SENCILLA</t>
  </si>
  <si>
    <t>SUMINISTRO DE FACEPLATE DOBLE</t>
  </si>
  <si>
    <t>SUMINISTRO DE TAPA CIEGA PARA FACEPLATE</t>
  </si>
  <si>
    <t>PUNTO DE CONEXIÓN PARA TV INCLUYE CABLE AUDIO  Y CONECTORES</t>
  </si>
  <si>
    <t>SUMINISTRO DE CORAZA FLEXIBLE DE 2"</t>
  </si>
  <si>
    <t>SUMINISTRO DE GABINETE CERRADO DE 2.1 MTS DE ALTURA</t>
  </si>
  <si>
    <t>SUMINISTRO DE BANDEJA DE FIBRA DE 4 SLOT PARA 48 HILOS</t>
  </si>
  <si>
    <t>SUMINISTRO DE APPLIANCE DE SEGURIDAD/ROUTER</t>
  </si>
  <si>
    <t>SUMINISTRO DE LICENCIA ENTERPRISE PARA APPLIANCE DE SEGURIDAD/ROUTER</t>
  </si>
  <si>
    <t>SUMINISTRO DE SWITCH DE 16 PUERTOS SFP x 10GB (INCLUYE LICENCIAMIENTO ENTERPRISE Y PSU REDUNDANTES)</t>
  </si>
  <si>
    <t>SUMINISTRO DE SWITCH DE 24 PUERTOS GE CAPA 3 (INCLUYE LICENCIAMIENTO ENTERPRISE, PSU)</t>
  </si>
  <si>
    <t>SUMINISTRO DE MODULO UPLINK 8 X 10 GE PARA SWITCH</t>
  </si>
  <si>
    <t>SUMINISTRO DE MODULO UPLINK 4 X 10 GE PARA SWITCH</t>
  </si>
  <si>
    <t>SUMINISTRO DE SWITCH DE 24 PUERTOS GE CAPA 2 APILABLE(INCLUYE LICENCIAMIENTO ENTERPRISE)</t>
  </si>
  <si>
    <t>SUMINISTRO DE SWITCH DE 48 PUERTOS GE CAPA 2 (INCLUYE LICENCIAMIENTO ENTERPRISE)</t>
  </si>
  <si>
    <t>SUMINISTRO DE SWITCH DE 24 PUERTOS GE CAPA 3 APILABLE(INCLUYE LICENCIAMIENTO ENTERPRISE)</t>
  </si>
  <si>
    <t>SUMINISTRO DE AP WIFI 6 CON BLUETOOTH Y RADIO SEGURIDAD PARA INTERIORES</t>
  </si>
  <si>
    <t>SUMINISTRO DE AP WIFI 6  CON BLUETOOTH, MULTIGIGABIT Y RADIO SEGURIDAD EXCLUSIVA PARA INTERIORES</t>
  </si>
  <si>
    <t xml:space="preserve">SUMINISTRO DE AP WIFI 6  CON BLUETOOTH Y RADIO SEGURIDAD PARA EXTERIORES DE 1.3 Gbit/s </t>
  </si>
  <si>
    <t>SUMINISTRO DE ANTENA OMNIDIRECCIONAL DE DOBLE BANDA</t>
  </si>
  <si>
    <t>SUMINISTRO DE AP WIFI 6  CON BLUETOOTH Y RADIO SEGURIDAD PARA EXTERIORES DE 3.55 Gbit/s</t>
  </si>
  <si>
    <t>SUMINISTRO DE LICENCIA ENTERPRISE PARA AP WIFI 6</t>
  </si>
  <si>
    <t>SUMINISTRO DE ANTENA SECTORIAL DE 5 GHZ</t>
  </si>
  <si>
    <t>SUMINISTRO DE ANTENA SECTORIAL DE 2.4 GHZ</t>
  </si>
  <si>
    <t>SUMINISTRO DE INYECTOR POE Multigigabit 802.3at</t>
  </si>
  <si>
    <t>SUMINISTRO DE SWITCH DE 24 PUERTOS POE 1GB CAPA 2 (INCLUYE LICENCIA ENTERPRISE)</t>
  </si>
  <si>
    <t>SUMINISTRO DE SWITCH DE ACCESO Y AP INTEGRADO</t>
  </si>
  <si>
    <t>SUMINISTRO DE GBIC 1000 BASE SX MULTI MODO</t>
  </si>
  <si>
    <t>SUMINISTRO DE GBIC 10G BASE SR MULTI MODO</t>
  </si>
  <si>
    <t>INFRAESTRUCTURA Y ELEMENTOS</t>
  </si>
  <si>
    <t>SUBTOTAL</t>
  </si>
  <si>
    <t>ADMINISTRACIÓN</t>
  </si>
  <si>
    <t>UTILIDAD</t>
  </si>
  <si>
    <t>TOTAL INSTALACIÓN DE EQUIPOS E INFRAESTRUCTURA</t>
  </si>
  <si>
    <t>TRANSCEIVER DE FIBRA LC 1GB PARA MATRIZ DE AUDIO EXISTENTES</t>
  </si>
  <si>
    <t>ADQUISICIÓN DE SOLUCIÓN DE CONECTIVIDAD Y SONIDO PARA ESTADIO ATANASIO DE GIRARDOT PARA SER SEDE DE LA COPA AMÉRICA 2021</t>
  </si>
  <si>
    <t>SUMINISTRO DE TWEETER PARA PARLANTE DE LA CANCHA</t>
  </si>
  <si>
    <t>SUMINISTRO DE MICRÓFONO AMBIENTE PARA LA CANCHA
INCLUYE CABLE AUDIO  Y CONECTORES</t>
  </si>
  <si>
    <t>SUMINISTRO DE CANASTILLA Y ACCESORIOS DE FIJACIÓN 50 x 8 CABLOFIL</t>
  </si>
  <si>
    <t>SUMINISTRO DE CANALETA METÁLICA 12X5 CON DIVISIÓN</t>
  </si>
  <si>
    <t>SUMINISTRO DE TROQUELES DATOS METÁLICOS 12X5 BLANCOS</t>
  </si>
  <si>
    <t>SUMINISTRO DE TUBERÍA EMT DE 3/4" Y ACCESORIOS</t>
  </si>
  <si>
    <t>SUMINISTRO DE FIBRA ÓPTICA MULTIMODO ARMADA DE 6 HILOS</t>
  </si>
  <si>
    <t>INSTALACIÓN DE  TROQUELES DATOS METÁLICOS 12X5 BLANCOS</t>
  </si>
  <si>
    <t>INSTALACIÓN DE  CORAZA FLEXIBLE DE 2"</t>
  </si>
  <si>
    <t>INSTALACIÓN DE  CONECTORES RECTOS DE 2"</t>
  </si>
  <si>
    <t>INSTALACIÓN DE  CAJAS DE PASO 20X20X10</t>
  </si>
  <si>
    <t>INSTALACIÓN DE  TUBERÍA EMT DE 3/4" Y ACCESORIOS</t>
  </si>
  <si>
    <t>INSTALACIÓN DE  CONECTORES DE FIBRA MULTIMODO LC</t>
  </si>
  <si>
    <t>INSTALACIÓN DE  PATCHCORD DE FIBRA MULTIMODO LC-LC, DUAL</t>
  </si>
  <si>
    <t>INSTALACIÓN DE  BANDEJA DE FIBRA DE 4 SLOT PARA 48 HILOS</t>
  </si>
  <si>
    <t>INSTALACIÓN DE  ACOPLADORES DE FIBRA</t>
  </si>
  <si>
    <t>INSTALACIÓN DE  FIBRA ÓPTICA MULTIMODO ARMADA DE 6 HILOS</t>
  </si>
  <si>
    <t>INSTALACIÓN DE  CONECTORIZACION HILOS DE FIBRA</t>
  </si>
  <si>
    <t>INSTALACIÓN DE  GABINETE CERRADO DE 2.1 MTS DE ALTURA</t>
  </si>
  <si>
    <t>INSTALACIÓN DE  GABINETE MOVIL</t>
  </si>
  <si>
    <t xml:space="preserve">INSTALACIÓN DE  ORGANIZADOR DE CABLE VERTICAL DOBLE </t>
  </si>
  <si>
    <t>INSTALACIÓN DE  ORGANIZADOR DE CABLE HORIZONTAL 2U</t>
  </si>
  <si>
    <t>INSTALACIÓN DE  HERRAJE PATCH PANEL 24 PUERTOS CAT 6A</t>
  </si>
  <si>
    <t>INSTALACIÓN DE  JACK CAT 6A</t>
  </si>
  <si>
    <t xml:space="preserve">INSTALACIÓN DE  PATCH CORD DE 3 PIES </t>
  </si>
  <si>
    <t>INSTALACIÓN DE  PATCH CORD DE 10 PIES</t>
  </si>
  <si>
    <t>INSTALACIÓN DE  CABLE UTP CAT 6A</t>
  </si>
  <si>
    <t>INSTALACIÓN DE  CAJA DEXSON SENCILLA</t>
  </si>
  <si>
    <t>INSTALACIÓN DE  FACEPLATE DOBLE</t>
  </si>
  <si>
    <t>INSTALACIÓN DE  TAPA CIEGA PARA FACEPLATE</t>
  </si>
  <si>
    <t>CERTIFICACIÓN HILOS DE FIBRA</t>
  </si>
  <si>
    <t>MARCACIÓN PUNTOS DE RED</t>
  </si>
  <si>
    <t>PLANOS (EL CLIENTE DEBE ENTREGAR PLANOS ARQUITECTÓNICOS EN MEDIO MAGNÉTICO)</t>
  </si>
  <si>
    <t>CERTIFICACIÓN PUNTOS DE RED UTP</t>
  </si>
  <si>
    <t>INSTALACIÓN DE  CANASTILLA Y ACCESORIOS DE FIJACIÓN 50 x 8 CABLOFIL</t>
  </si>
  <si>
    <t>INSTALACIÓN DE  CANALETA METÁLICA 12X5 CON DIVISIÓN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</si>
</sst>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5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4" fillId="3" borderId="4" xfId="3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42" fontId="2" fillId="2" borderId="4" xfId="4" applyFont="1" applyFill="1" applyBorder="1" applyAlignment="1">
      <alignment horizontal="center" vertical="center" wrapText="1"/>
    </xf>
    <xf numFmtId="42" fontId="2" fillId="2" borderId="4" xfId="1" applyFont="1" applyFill="1" applyBorder="1" applyAlignment="1">
      <alignment horizontal="center" vertical="center" wrapText="1"/>
    </xf>
    <xf numFmtId="9" fontId="4" fillId="3" borderId="4" xfId="2" applyFont="1" applyFill="1" applyBorder="1" applyAlignment="1" applyProtection="1">
      <alignment horizontal="right" vertical="center" wrapText="1"/>
    </xf>
    <xf numFmtId="42" fontId="9" fillId="3" borderId="4" xfId="6" applyNumberFormat="1" applyFont="1" applyFill="1" applyBorder="1" applyAlignment="1" applyProtection="1">
      <alignment horizontal="center" vertical="center" wrapText="1"/>
    </xf>
    <xf numFmtId="42" fontId="9" fillId="3" borderId="4" xfId="7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9" fontId="4" fillId="3" borderId="4" xfId="2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justify" vertical="center" wrapText="1"/>
    </xf>
    <xf numFmtId="3" fontId="4" fillId="3" borderId="1" xfId="3" applyNumberFormat="1" applyFont="1" applyFill="1" applyBorder="1" applyAlignment="1" applyProtection="1">
      <alignment horizontal="center" vertical="center" wrapText="1"/>
    </xf>
    <xf numFmtId="3" fontId="4" fillId="3" borderId="2" xfId="3" applyNumberFormat="1" applyFont="1" applyFill="1" applyBorder="1" applyAlignment="1" applyProtection="1">
      <alignment horizontal="center" vertical="center" wrapText="1"/>
    </xf>
    <xf numFmtId="3" fontId="4" fillId="3" borderId="3" xfId="3" applyNumberFormat="1" applyFont="1" applyFill="1" applyBorder="1" applyAlignment="1" applyProtection="1">
      <alignment horizontal="center" vertical="center" wrapText="1"/>
    </xf>
    <xf numFmtId="3" fontId="4" fillId="3" borderId="1" xfId="3" applyNumberFormat="1" applyFont="1" applyFill="1" applyBorder="1" applyAlignment="1" applyProtection="1">
      <alignment horizontal="right" vertical="center" wrapText="1"/>
    </xf>
    <xf numFmtId="3" fontId="4" fillId="3" borderId="2" xfId="3" applyNumberFormat="1" applyFont="1" applyFill="1" applyBorder="1" applyAlignment="1" applyProtection="1">
      <alignment horizontal="right" vertical="center" wrapText="1"/>
    </xf>
    <xf numFmtId="3" fontId="4" fillId="3" borderId="3" xfId="3" applyNumberFormat="1" applyFont="1" applyFill="1" applyBorder="1" applyAlignment="1" applyProtection="1">
      <alignment horizontal="right" vertical="center" wrapText="1"/>
    </xf>
    <xf numFmtId="0" fontId="9" fillId="3" borderId="4" xfId="7" applyFont="1" applyFill="1" applyBorder="1" applyAlignment="1">
      <alignment horizontal="right" vertical="center" wrapText="1"/>
    </xf>
    <xf numFmtId="3" fontId="4" fillId="3" borderId="4" xfId="3" applyNumberFormat="1" applyFont="1" applyFill="1" applyBorder="1" applyAlignment="1" applyProtection="1">
      <alignment horizontal="right" vertical="center" wrapText="1"/>
    </xf>
  </cellXfs>
  <cellStyles count="10">
    <cellStyle name="Moneda [0]" xfId="1" builtinId="7"/>
    <cellStyle name="Moneda [0] 2 2 2 2" xfId="4" xr:uid="{00000000-0005-0000-0000-000001000000}"/>
    <cellStyle name="Moneda [0] 6" xfId="5" xr:uid="{00000000-0005-0000-0000-000002000000}"/>
    <cellStyle name="Moneda 2" xfId="6" xr:uid="{00000000-0005-0000-0000-000003000000}"/>
    <cellStyle name="Normal" xfId="0" builtinId="0"/>
    <cellStyle name="Normal 2" xfId="8" xr:uid="{00000000-0005-0000-0000-000005000000}"/>
    <cellStyle name="Normal 3" xfId="9" xr:uid="{00000000-0005-0000-0000-000006000000}"/>
    <cellStyle name="Normal 7" xfId="7" xr:uid="{00000000-0005-0000-0000-000007000000}"/>
    <cellStyle name="Normal_alcatel basica" xfId="3" xr:uid="{00000000-0005-0000-0000-000008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STO CAPITAL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UNTAJ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zoomScaleNormal="100" zoomScaleSheetLayoutView="100" workbookViewId="0">
      <selection activeCell="E11" sqref="E11"/>
    </sheetView>
  </sheetViews>
  <sheetFormatPr baseColWidth="10" defaultColWidth="11.42578125" defaultRowHeight="12.75" x14ac:dyDescent="0.25"/>
  <cols>
    <col min="1" max="1" width="3" style="1" customWidth="1"/>
    <col min="2" max="2" width="4.7109375" style="1" bestFit="1" customWidth="1"/>
    <col min="3" max="3" width="63.140625" style="1" customWidth="1"/>
    <col min="4" max="4" width="4.5703125" style="1" bestFit="1" customWidth="1"/>
    <col min="5" max="5" width="6" style="1" bestFit="1" customWidth="1"/>
    <col min="6" max="6" width="17.5703125" style="1" bestFit="1" customWidth="1"/>
    <col min="7" max="7" width="17" style="1" customWidth="1"/>
    <col min="8" max="8" width="2.5703125" style="1" customWidth="1"/>
    <col min="9" max="16384" width="11.42578125" style="1"/>
  </cols>
  <sheetData>
    <row r="1" spans="1:7" x14ac:dyDescent="0.25">
      <c r="C1" s="17"/>
      <c r="D1" s="17"/>
      <c r="E1" s="17"/>
      <c r="F1" s="17"/>
      <c r="G1" s="17"/>
    </row>
    <row r="2" spans="1:7" ht="27.75" customHeight="1" x14ac:dyDescent="0.25">
      <c r="B2" s="22" t="s">
        <v>81</v>
      </c>
      <c r="C2" s="23"/>
      <c r="D2" s="23"/>
      <c r="E2" s="23"/>
      <c r="F2" s="23"/>
      <c r="G2" s="24"/>
    </row>
    <row r="3" spans="1:7" x14ac:dyDescent="0.25">
      <c r="A3" s="2"/>
      <c r="B3" s="3"/>
      <c r="C3" s="3"/>
      <c r="D3" s="3"/>
      <c r="E3" s="3"/>
      <c r="F3" s="4"/>
      <c r="G3" s="4"/>
    </row>
    <row r="4" spans="1:7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9</v>
      </c>
      <c r="G4" s="5" t="s">
        <v>4</v>
      </c>
    </row>
    <row r="5" spans="1:7" s="6" customFormat="1" x14ac:dyDescent="0.25">
      <c r="B5" s="7"/>
      <c r="C5" s="8" t="s">
        <v>10</v>
      </c>
      <c r="D5" s="8"/>
      <c r="E5" s="8"/>
      <c r="F5" s="9"/>
      <c r="G5" s="9"/>
    </row>
    <row r="6" spans="1:7" x14ac:dyDescent="0.25">
      <c r="B6" s="10">
        <v>1</v>
      </c>
      <c r="C6" s="11" t="s">
        <v>53</v>
      </c>
      <c r="D6" s="10" t="s">
        <v>2</v>
      </c>
      <c r="E6" s="10">
        <v>2</v>
      </c>
      <c r="F6" s="12"/>
      <c r="G6" s="13">
        <f>E6*F6</f>
        <v>0</v>
      </c>
    </row>
    <row r="7" spans="1:7" x14ac:dyDescent="0.25">
      <c r="B7" s="10">
        <f>+B6+1</f>
        <v>2</v>
      </c>
      <c r="C7" s="11" t="s">
        <v>54</v>
      </c>
      <c r="D7" s="10" t="s">
        <v>2</v>
      </c>
      <c r="E7" s="10">
        <v>1</v>
      </c>
      <c r="F7" s="12"/>
      <c r="G7" s="13">
        <f t="shared" ref="G7:G27" si="0">E7*F7</f>
        <v>0</v>
      </c>
    </row>
    <row r="8" spans="1:7" ht="25.5" x14ac:dyDescent="0.25">
      <c r="B8" s="10">
        <f t="shared" ref="B8:B27" si="1">+B7+1</f>
        <v>3</v>
      </c>
      <c r="C8" s="11" t="s">
        <v>55</v>
      </c>
      <c r="D8" s="10" t="s">
        <v>2</v>
      </c>
      <c r="E8" s="10">
        <v>2</v>
      </c>
      <c r="F8" s="12"/>
      <c r="G8" s="13">
        <f t="shared" si="0"/>
        <v>0</v>
      </c>
    </row>
    <row r="9" spans="1:7" ht="25.5" x14ac:dyDescent="0.25">
      <c r="B9" s="10">
        <f t="shared" si="1"/>
        <v>4</v>
      </c>
      <c r="C9" s="11" t="s">
        <v>56</v>
      </c>
      <c r="D9" s="10" t="s">
        <v>2</v>
      </c>
      <c r="E9" s="10">
        <v>6</v>
      </c>
      <c r="F9" s="12"/>
      <c r="G9" s="13">
        <f t="shared" si="0"/>
        <v>0</v>
      </c>
    </row>
    <row r="10" spans="1:7" x14ac:dyDescent="0.25">
      <c r="B10" s="10">
        <f t="shared" si="1"/>
        <v>5</v>
      </c>
      <c r="C10" s="11" t="s">
        <v>57</v>
      </c>
      <c r="D10" s="10" t="s">
        <v>2</v>
      </c>
      <c r="E10" s="10">
        <v>4</v>
      </c>
      <c r="F10" s="12"/>
      <c r="G10" s="13">
        <f t="shared" si="0"/>
        <v>0</v>
      </c>
    </row>
    <row r="11" spans="1:7" x14ac:dyDescent="0.25">
      <c r="B11" s="10">
        <f t="shared" si="1"/>
        <v>6</v>
      </c>
      <c r="C11" s="11" t="s">
        <v>58</v>
      </c>
      <c r="D11" s="10" t="s">
        <v>2</v>
      </c>
      <c r="E11" s="10">
        <v>2</v>
      </c>
      <c r="F11" s="12"/>
      <c r="G11" s="13">
        <f t="shared" si="0"/>
        <v>0</v>
      </c>
    </row>
    <row r="12" spans="1:7" ht="25.5" x14ac:dyDescent="0.25">
      <c r="B12" s="10">
        <f t="shared" si="1"/>
        <v>7</v>
      </c>
      <c r="C12" s="11" t="s">
        <v>59</v>
      </c>
      <c r="D12" s="10" t="s">
        <v>2</v>
      </c>
      <c r="E12" s="10">
        <v>4</v>
      </c>
      <c r="F12" s="12"/>
      <c r="G12" s="13">
        <f t="shared" si="0"/>
        <v>0</v>
      </c>
    </row>
    <row r="13" spans="1:7" ht="25.5" x14ac:dyDescent="0.25">
      <c r="B13" s="10">
        <f t="shared" si="1"/>
        <v>8</v>
      </c>
      <c r="C13" s="11" t="s">
        <v>60</v>
      </c>
      <c r="D13" s="10" t="s">
        <v>2</v>
      </c>
      <c r="E13" s="10">
        <v>28</v>
      </c>
      <c r="F13" s="12"/>
      <c r="G13" s="13">
        <f t="shared" si="0"/>
        <v>0</v>
      </c>
    </row>
    <row r="14" spans="1:7" ht="25.5" x14ac:dyDescent="0.25">
      <c r="B14" s="10">
        <f t="shared" si="1"/>
        <v>9</v>
      </c>
      <c r="C14" s="11" t="s">
        <v>61</v>
      </c>
      <c r="D14" s="10" t="s">
        <v>2</v>
      </c>
      <c r="E14" s="10">
        <v>2</v>
      </c>
      <c r="F14" s="12"/>
      <c r="G14" s="13">
        <f t="shared" si="0"/>
        <v>0</v>
      </c>
    </row>
    <row r="15" spans="1:7" ht="25.5" x14ac:dyDescent="0.25">
      <c r="B15" s="10">
        <f t="shared" si="1"/>
        <v>10</v>
      </c>
      <c r="C15" s="11" t="s">
        <v>62</v>
      </c>
      <c r="D15" s="10" t="s">
        <v>2</v>
      </c>
      <c r="E15" s="10">
        <v>17</v>
      </c>
      <c r="F15" s="12"/>
      <c r="G15" s="13">
        <f t="shared" si="0"/>
        <v>0</v>
      </c>
    </row>
    <row r="16" spans="1:7" ht="25.5" x14ac:dyDescent="0.25">
      <c r="B16" s="10">
        <f t="shared" si="1"/>
        <v>11</v>
      </c>
      <c r="C16" s="11" t="s">
        <v>63</v>
      </c>
      <c r="D16" s="10" t="s">
        <v>2</v>
      </c>
      <c r="E16" s="10">
        <v>12</v>
      </c>
      <c r="F16" s="12"/>
      <c r="G16" s="13">
        <f t="shared" si="0"/>
        <v>0</v>
      </c>
    </row>
    <row r="17" spans="2:7" ht="25.5" x14ac:dyDescent="0.25">
      <c r="B17" s="10">
        <f t="shared" si="1"/>
        <v>12</v>
      </c>
      <c r="C17" s="11" t="s">
        <v>64</v>
      </c>
      <c r="D17" s="10" t="s">
        <v>2</v>
      </c>
      <c r="E17" s="10">
        <v>8</v>
      </c>
      <c r="F17" s="12"/>
      <c r="G17" s="13">
        <f t="shared" si="0"/>
        <v>0</v>
      </c>
    </row>
    <row r="18" spans="2:7" x14ac:dyDescent="0.25">
      <c r="B18" s="10">
        <f t="shared" si="1"/>
        <v>13</v>
      </c>
      <c r="C18" s="11" t="s">
        <v>65</v>
      </c>
      <c r="D18" s="10" t="s">
        <v>2</v>
      </c>
      <c r="E18" s="10">
        <v>16</v>
      </c>
      <c r="F18" s="12"/>
      <c r="G18" s="13">
        <f t="shared" si="0"/>
        <v>0</v>
      </c>
    </row>
    <row r="19" spans="2:7" ht="25.5" x14ac:dyDescent="0.25">
      <c r="B19" s="10">
        <f t="shared" si="1"/>
        <v>14</v>
      </c>
      <c r="C19" s="11" t="s">
        <v>66</v>
      </c>
      <c r="D19" s="10" t="s">
        <v>2</v>
      </c>
      <c r="E19" s="10">
        <v>4</v>
      </c>
      <c r="F19" s="12"/>
      <c r="G19" s="13">
        <f t="shared" si="0"/>
        <v>0</v>
      </c>
    </row>
    <row r="20" spans="2:7" x14ac:dyDescent="0.25">
      <c r="B20" s="10">
        <f t="shared" si="1"/>
        <v>15</v>
      </c>
      <c r="C20" s="11" t="s">
        <v>67</v>
      </c>
      <c r="D20" s="10" t="s">
        <v>2</v>
      </c>
      <c r="E20" s="10">
        <v>81</v>
      </c>
      <c r="F20" s="12"/>
      <c r="G20" s="13">
        <f t="shared" si="0"/>
        <v>0</v>
      </c>
    </row>
    <row r="21" spans="2:7" x14ac:dyDescent="0.25">
      <c r="B21" s="10">
        <f t="shared" si="1"/>
        <v>16</v>
      </c>
      <c r="C21" s="11" t="s">
        <v>68</v>
      </c>
      <c r="D21" s="10" t="s">
        <v>2</v>
      </c>
      <c r="E21" s="10">
        <v>4</v>
      </c>
      <c r="F21" s="12"/>
      <c r="G21" s="13">
        <f t="shared" si="0"/>
        <v>0</v>
      </c>
    </row>
    <row r="22" spans="2:7" x14ac:dyDescent="0.25">
      <c r="B22" s="10">
        <f t="shared" si="1"/>
        <v>17</v>
      </c>
      <c r="C22" s="11" t="s">
        <v>69</v>
      </c>
      <c r="D22" s="10" t="s">
        <v>2</v>
      </c>
      <c r="E22" s="10">
        <v>4</v>
      </c>
      <c r="F22" s="12"/>
      <c r="G22" s="13">
        <f t="shared" si="0"/>
        <v>0</v>
      </c>
    </row>
    <row r="23" spans="2:7" x14ac:dyDescent="0.25">
      <c r="B23" s="10">
        <f t="shared" si="1"/>
        <v>18</v>
      </c>
      <c r="C23" s="11" t="s">
        <v>70</v>
      </c>
      <c r="D23" s="10" t="s">
        <v>2</v>
      </c>
      <c r="E23" s="10">
        <v>6</v>
      </c>
      <c r="F23" s="12"/>
      <c r="G23" s="13">
        <f t="shared" si="0"/>
        <v>0</v>
      </c>
    </row>
    <row r="24" spans="2:7" ht="25.5" x14ac:dyDescent="0.25">
      <c r="B24" s="10">
        <f t="shared" si="1"/>
        <v>19</v>
      </c>
      <c r="C24" s="11" t="s">
        <v>71</v>
      </c>
      <c r="D24" s="10" t="s">
        <v>2</v>
      </c>
      <c r="E24" s="10">
        <v>2</v>
      </c>
      <c r="F24" s="12"/>
      <c r="G24" s="13">
        <f t="shared" si="0"/>
        <v>0</v>
      </c>
    </row>
    <row r="25" spans="2:7" x14ac:dyDescent="0.25">
      <c r="B25" s="10">
        <f t="shared" si="1"/>
        <v>20</v>
      </c>
      <c r="C25" s="11" t="s">
        <v>72</v>
      </c>
      <c r="D25" s="10" t="s">
        <v>2</v>
      </c>
      <c r="E25" s="10">
        <v>40</v>
      </c>
      <c r="F25" s="12"/>
      <c r="G25" s="13">
        <f t="shared" si="0"/>
        <v>0</v>
      </c>
    </row>
    <row r="26" spans="2:7" x14ac:dyDescent="0.25">
      <c r="B26" s="10">
        <f t="shared" si="1"/>
        <v>21</v>
      </c>
      <c r="C26" s="11" t="s">
        <v>73</v>
      </c>
      <c r="D26" s="10" t="s">
        <v>2</v>
      </c>
      <c r="E26" s="10">
        <v>4</v>
      </c>
      <c r="F26" s="12"/>
      <c r="G26" s="13">
        <f t="shared" si="0"/>
        <v>0</v>
      </c>
    </row>
    <row r="27" spans="2:7" x14ac:dyDescent="0.25">
      <c r="B27" s="10">
        <f t="shared" si="1"/>
        <v>22</v>
      </c>
      <c r="C27" s="11" t="s">
        <v>74</v>
      </c>
      <c r="D27" s="10" t="s">
        <v>2</v>
      </c>
      <c r="E27" s="10">
        <v>92</v>
      </c>
      <c r="F27" s="12"/>
      <c r="G27" s="13">
        <f t="shared" si="0"/>
        <v>0</v>
      </c>
    </row>
    <row r="28" spans="2:7" s="6" customFormat="1" x14ac:dyDescent="0.25">
      <c r="B28" s="7"/>
      <c r="C28" s="8" t="s">
        <v>11</v>
      </c>
      <c r="D28" s="8"/>
      <c r="E28" s="8"/>
      <c r="F28" s="9"/>
      <c r="G28" s="9"/>
    </row>
    <row r="29" spans="2:7" x14ac:dyDescent="0.25">
      <c r="B29" s="10">
        <f>+B27+1</f>
        <v>23</v>
      </c>
      <c r="C29" s="19" t="s">
        <v>28</v>
      </c>
      <c r="D29" s="10" t="s">
        <v>2</v>
      </c>
      <c r="E29" s="10">
        <v>1</v>
      </c>
      <c r="F29" s="12"/>
      <c r="G29" s="13">
        <f t="shared" ref="G29:G40" si="2">E29*F29</f>
        <v>0</v>
      </c>
    </row>
    <row r="30" spans="2:7" x14ac:dyDescent="0.25">
      <c r="B30" s="10">
        <f>+B29+1</f>
        <v>24</v>
      </c>
      <c r="C30" s="19" t="s">
        <v>29</v>
      </c>
      <c r="D30" s="10" t="s">
        <v>2</v>
      </c>
      <c r="E30" s="10">
        <v>1</v>
      </c>
      <c r="F30" s="12"/>
      <c r="G30" s="13">
        <f t="shared" si="2"/>
        <v>0</v>
      </c>
    </row>
    <row r="31" spans="2:7" x14ac:dyDescent="0.25">
      <c r="B31" s="10">
        <f t="shared" ref="B31:B44" si="3">+B30+1</f>
        <v>25</v>
      </c>
      <c r="C31" s="19" t="s">
        <v>12</v>
      </c>
      <c r="D31" s="10" t="s">
        <v>2</v>
      </c>
      <c r="E31" s="10">
        <v>1</v>
      </c>
      <c r="F31" s="12"/>
      <c r="G31" s="13">
        <f t="shared" si="2"/>
        <v>0</v>
      </c>
    </row>
    <row r="32" spans="2:7" x14ac:dyDescent="0.25">
      <c r="B32" s="10">
        <f t="shared" si="3"/>
        <v>26</v>
      </c>
      <c r="C32" s="19" t="s">
        <v>13</v>
      </c>
      <c r="D32" s="10" t="s">
        <v>2</v>
      </c>
      <c r="E32" s="10">
        <v>20</v>
      </c>
      <c r="F32" s="12"/>
      <c r="G32" s="13">
        <f t="shared" si="2"/>
        <v>0</v>
      </c>
    </row>
    <row r="33" spans="2:7" x14ac:dyDescent="0.25">
      <c r="B33" s="10">
        <f t="shared" si="3"/>
        <v>27</v>
      </c>
      <c r="C33" s="19" t="s">
        <v>14</v>
      </c>
      <c r="D33" s="10" t="s">
        <v>2</v>
      </c>
      <c r="E33" s="10">
        <v>10</v>
      </c>
      <c r="F33" s="12"/>
      <c r="G33" s="13">
        <f t="shared" si="2"/>
        <v>0</v>
      </c>
    </row>
    <row r="34" spans="2:7" x14ac:dyDescent="0.25">
      <c r="B34" s="10">
        <f t="shared" si="3"/>
        <v>28</v>
      </c>
      <c r="C34" s="19" t="s">
        <v>15</v>
      </c>
      <c r="D34" s="10" t="s">
        <v>2</v>
      </c>
      <c r="E34" s="10">
        <v>20</v>
      </c>
      <c r="F34" s="12"/>
      <c r="G34" s="13">
        <f t="shared" si="2"/>
        <v>0</v>
      </c>
    </row>
    <row r="35" spans="2:7" x14ac:dyDescent="0.25">
      <c r="B35" s="10">
        <f t="shared" si="3"/>
        <v>29</v>
      </c>
      <c r="C35" s="19" t="s">
        <v>82</v>
      </c>
      <c r="D35" s="10" t="s">
        <v>2</v>
      </c>
      <c r="E35" s="10">
        <v>2</v>
      </c>
      <c r="F35" s="12"/>
      <c r="G35" s="13">
        <f t="shared" si="2"/>
        <v>0</v>
      </c>
    </row>
    <row r="36" spans="2:7" x14ac:dyDescent="0.25">
      <c r="B36" s="10">
        <f t="shared" si="3"/>
        <v>30</v>
      </c>
      <c r="C36" s="19" t="s">
        <v>16</v>
      </c>
      <c r="D36" s="10" t="s">
        <v>2</v>
      </c>
      <c r="E36" s="10">
        <v>4</v>
      </c>
      <c r="F36" s="12"/>
      <c r="G36" s="13">
        <f t="shared" si="2"/>
        <v>0</v>
      </c>
    </row>
    <row r="37" spans="2:7" x14ac:dyDescent="0.25">
      <c r="B37" s="10">
        <f t="shared" si="3"/>
        <v>31</v>
      </c>
      <c r="C37" s="19" t="s">
        <v>17</v>
      </c>
      <c r="D37" s="10" t="s">
        <v>2</v>
      </c>
      <c r="E37" s="10">
        <v>3</v>
      </c>
      <c r="F37" s="12"/>
      <c r="G37" s="13">
        <f t="shared" si="2"/>
        <v>0</v>
      </c>
    </row>
    <row r="38" spans="2:7" x14ac:dyDescent="0.25">
      <c r="B38" s="10">
        <f t="shared" si="3"/>
        <v>32</v>
      </c>
      <c r="C38" s="19" t="s">
        <v>18</v>
      </c>
      <c r="D38" s="10" t="s">
        <v>2</v>
      </c>
      <c r="E38" s="10">
        <v>20</v>
      </c>
      <c r="F38" s="12"/>
      <c r="G38" s="13">
        <f t="shared" si="2"/>
        <v>0</v>
      </c>
    </row>
    <row r="39" spans="2:7" x14ac:dyDescent="0.25">
      <c r="B39" s="10">
        <f t="shared" si="3"/>
        <v>33</v>
      </c>
      <c r="C39" s="20" t="s">
        <v>19</v>
      </c>
      <c r="D39" s="10" t="s">
        <v>2</v>
      </c>
      <c r="E39" s="10">
        <v>10</v>
      </c>
      <c r="F39" s="12"/>
      <c r="G39" s="13">
        <f t="shared" si="2"/>
        <v>0</v>
      </c>
    </row>
    <row r="40" spans="2:7" x14ac:dyDescent="0.25">
      <c r="B40" s="10">
        <f t="shared" si="3"/>
        <v>34</v>
      </c>
      <c r="C40" s="20" t="s">
        <v>20</v>
      </c>
      <c r="D40" s="10" t="s">
        <v>2</v>
      </c>
      <c r="E40" s="10">
        <v>10</v>
      </c>
      <c r="F40" s="12"/>
      <c r="G40" s="13">
        <f t="shared" si="2"/>
        <v>0</v>
      </c>
    </row>
    <row r="41" spans="2:7" x14ac:dyDescent="0.25">
      <c r="B41" s="10">
        <f t="shared" si="3"/>
        <v>35</v>
      </c>
      <c r="C41" s="20" t="s">
        <v>80</v>
      </c>
      <c r="D41" s="10" t="s">
        <v>2</v>
      </c>
      <c r="E41" s="10">
        <v>2</v>
      </c>
      <c r="F41" s="12"/>
      <c r="G41" s="13">
        <f t="shared" ref="G41:G43" si="4">E41*F41</f>
        <v>0</v>
      </c>
    </row>
    <row r="42" spans="2:7" x14ac:dyDescent="0.25">
      <c r="B42" s="10">
        <f t="shared" si="3"/>
        <v>36</v>
      </c>
      <c r="C42" s="19" t="s">
        <v>25</v>
      </c>
      <c r="D42" s="10" t="s">
        <v>2</v>
      </c>
      <c r="E42" s="10">
        <v>2</v>
      </c>
      <c r="F42" s="12"/>
      <c r="G42" s="13">
        <f t="shared" si="4"/>
        <v>0</v>
      </c>
    </row>
    <row r="43" spans="2:7" x14ac:dyDescent="0.25">
      <c r="B43" s="10">
        <f t="shared" si="3"/>
        <v>37</v>
      </c>
      <c r="C43" s="19" t="s">
        <v>26</v>
      </c>
      <c r="D43" s="10" t="s">
        <v>2</v>
      </c>
      <c r="E43" s="10">
        <v>1</v>
      </c>
      <c r="F43" s="12"/>
      <c r="G43" s="13">
        <f t="shared" si="4"/>
        <v>0</v>
      </c>
    </row>
    <row r="44" spans="2:7" ht="25.5" x14ac:dyDescent="0.25">
      <c r="B44" s="10">
        <f t="shared" si="3"/>
        <v>38</v>
      </c>
      <c r="C44" s="19" t="s">
        <v>83</v>
      </c>
      <c r="D44" s="10" t="s">
        <v>2</v>
      </c>
      <c r="E44" s="10">
        <v>6</v>
      </c>
      <c r="F44" s="12"/>
      <c r="G44" s="13">
        <f t="shared" ref="G44" si="5">E44*F44</f>
        <v>0</v>
      </c>
    </row>
    <row r="45" spans="2:7" s="6" customFormat="1" x14ac:dyDescent="0.25">
      <c r="B45" s="7"/>
      <c r="C45" s="8" t="s">
        <v>75</v>
      </c>
      <c r="D45" s="8"/>
      <c r="E45" s="8"/>
      <c r="F45" s="9"/>
      <c r="G45" s="9"/>
    </row>
    <row r="46" spans="2:7" x14ac:dyDescent="0.25">
      <c r="B46" s="10">
        <f>+B44</f>
        <v>38</v>
      </c>
      <c r="C46" s="11" t="s">
        <v>84</v>
      </c>
      <c r="D46" s="10" t="s">
        <v>31</v>
      </c>
      <c r="E46" s="10">
        <v>380</v>
      </c>
      <c r="F46" s="12"/>
      <c r="G46" s="13">
        <f>E46*F46</f>
        <v>0</v>
      </c>
    </row>
    <row r="47" spans="2:7" x14ac:dyDescent="0.25">
      <c r="B47" s="10">
        <f>+B46+1</f>
        <v>39</v>
      </c>
      <c r="C47" s="11" t="s">
        <v>85</v>
      </c>
      <c r="D47" s="10" t="s">
        <v>31</v>
      </c>
      <c r="E47" s="10">
        <v>450</v>
      </c>
      <c r="F47" s="12"/>
      <c r="G47" s="13">
        <f t="shared" ref="G47:G70" si="6">E47*F47</f>
        <v>0</v>
      </c>
    </row>
    <row r="48" spans="2:7" x14ac:dyDescent="0.25">
      <c r="B48" s="10">
        <f t="shared" ref="B48:B70" si="7">+B47+1</f>
        <v>40</v>
      </c>
      <c r="C48" s="11" t="s">
        <v>86</v>
      </c>
      <c r="D48" s="10" t="s">
        <v>2</v>
      </c>
      <c r="E48" s="10">
        <v>1320</v>
      </c>
      <c r="F48" s="12"/>
      <c r="G48" s="13">
        <f t="shared" si="6"/>
        <v>0</v>
      </c>
    </row>
    <row r="49" spans="2:7" x14ac:dyDescent="0.25">
      <c r="B49" s="10">
        <f t="shared" si="7"/>
        <v>41</v>
      </c>
      <c r="C49" s="11" t="s">
        <v>50</v>
      </c>
      <c r="D49" s="10" t="s">
        <v>31</v>
      </c>
      <c r="E49" s="10">
        <v>320</v>
      </c>
      <c r="F49" s="12"/>
      <c r="G49" s="13">
        <f t="shared" si="6"/>
        <v>0</v>
      </c>
    </row>
    <row r="50" spans="2:7" x14ac:dyDescent="0.25">
      <c r="B50" s="10">
        <f t="shared" si="7"/>
        <v>42</v>
      </c>
      <c r="C50" s="11" t="s">
        <v>32</v>
      </c>
      <c r="D50" s="10" t="s">
        <v>2</v>
      </c>
      <c r="E50" s="10">
        <v>20</v>
      </c>
      <c r="F50" s="12"/>
      <c r="G50" s="13">
        <f t="shared" si="6"/>
        <v>0</v>
      </c>
    </row>
    <row r="51" spans="2:7" x14ac:dyDescent="0.25">
      <c r="B51" s="10">
        <f t="shared" si="7"/>
        <v>43</v>
      </c>
      <c r="C51" s="11" t="s">
        <v>33</v>
      </c>
      <c r="D51" s="10" t="s">
        <v>2</v>
      </c>
      <c r="E51" s="10">
        <v>40</v>
      </c>
      <c r="F51" s="12"/>
      <c r="G51" s="13">
        <f t="shared" si="6"/>
        <v>0</v>
      </c>
    </row>
    <row r="52" spans="2:7" x14ac:dyDescent="0.25">
      <c r="B52" s="10">
        <f t="shared" si="7"/>
        <v>44</v>
      </c>
      <c r="C52" s="11" t="s">
        <v>87</v>
      </c>
      <c r="D52" s="10" t="s">
        <v>31</v>
      </c>
      <c r="E52" s="10">
        <v>1500</v>
      </c>
      <c r="F52" s="12"/>
      <c r="G52" s="13">
        <f t="shared" si="6"/>
        <v>0</v>
      </c>
    </row>
    <row r="53" spans="2:7" x14ac:dyDescent="0.25">
      <c r="B53" s="10">
        <f t="shared" si="7"/>
        <v>45</v>
      </c>
      <c r="C53" s="11" t="s">
        <v>34</v>
      </c>
      <c r="D53" s="10" t="s">
        <v>2</v>
      </c>
      <c r="E53" s="10">
        <v>168</v>
      </c>
      <c r="F53" s="12"/>
      <c r="G53" s="13">
        <f t="shared" si="6"/>
        <v>0</v>
      </c>
    </row>
    <row r="54" spans="2:7" x14ac:dyDescent="0.25">
      <c r="B54" s="10">
        <f t="shared" si="7"/>
        <v>46</v>
      </c>
      <c r="C54" s="11" t="s">
        <v>35</v>
      </c>
      <c r="D54" s="10" t="s">
        <v>2</v>
      </c>
      <c r="E54" s="10">
        <v>56</v>
      </c>
      <c r="F54" s="12"/>
      <c r="G54" s="13">
        <f t="shared" si="6"/>
        <v>0</v>
      </c>
    </row>
    <row r="55" spans="2:7" x14ac:dyDescent="0.25">
      <c r="B55" s="10">
        <f t="shared" si="7"/>
        <v>47</v>
      </c>
      <c r="C55" s="11" t="s">
        <v>52</v>
      </c>
      <c r="D55" s="10" t="s">
        <v>2</v>
      </c>
      <c r="E55" s="10">
        <v>10</v>
      </c>
      <c r="F55" s="12"/>
      <c r="G55" s="13">
        <f t="shared" si="6"/>
        <v>0</v>
      </c>
    </row>
    <row r="56" spans="2:7" x14ac:dyDescent="0.25">
      <c r="B56" s="10">
        <f t="shared" si="7"/>
        <v>48</v>
      </c>
      <c r="C56" s="11" t="s">
        <v>36</v>
      </c>
      <c r="D56" s="10" t="s">
        <v>2</v>
      </c>
      <c r="E56" s="10">
        <v>28</v>
      </c>
      <c r="F56" s="12"/>
      <c r="G56" s="13">
        <f t="shared" si="6"/>
        <v>0</v>
      </c>
    </row>
    <row r="57" spans="2:7" x14ac:dyDescent="0.25">
      <c r="B57" s="10">
        <f t="shared" si="7"/>
        <v>49</v>
      </c>
      <c r="C57" s="11" t="s">
        <v>88</v>
      </c>
      <c r="D57" s="10" t="s">
        <v>31</v>
      </c>
      <c r="E57" s="10">
        <v>2800</v>
      </c>
      <c r="F57" s="12"/>
      <c r="G57" s="13">
        <f t="shared" si="6"/>
        <v>0</v>
      </c>
    </row>
    <row r="58" spans="2:7" x14ac:dyDescent="0.25">
      <c r="B58" s="10">
        <f t="shared" si="7"/>
        <v>50</v>
      </c>
      <c r="C58" s="11" t="s">
        <v>37</v>
      </c>
      <c r="D58" s="10" t="s">
        <v>2</v>
      </c>
      <c r="E58" s="10">
        <v>168</v>
      </c>
      <c r="F58" s="12"/>
      <c r="G58" s="13">
        <f t="shared" si="6"/>
        <v>0</v>
      </c>
    </row>
    <row r="59" spans="2:7" x14ac:dyDescent="0.25">
      <c r="B59" s="10">
        <f t="shared" si="7"/>
        <v>51</v>
      </c>
      <c r="C59" s="11" t="s">
        <v>51</v>
      </c>
      <c r="D59" s="10" t="s">
        <v>2</v>
      </c>
      <c r="E59" s="10">
        <v>6</v>
      </c>
      <c r="F59" s="12"/>
      <c r="G59" s="13">
        <f t="shared" si="6"/>
        <v>0</v>
      </c>
    </row>
    <row r="60" spans="2:7" x14ac:dyDescent="0.25">
      <c r="B60" s="10">
        <f t="shared" si="7"/>
        <v>52</v>
      </c>
      <c r="C60" s="11" t="s">
        <v>38</v>
      </c>
      <c r="D60" s="10" t="s">
        <v>2</v>
      </c>
      <c r="E60" s="10">
        <v>4</v>
      </c>
      <c r="F60" s="12"/>
      <c r="G60" s="13">
        <f t="shared" si="6"/>
        <v>0</v>
      </c>
    </row>
    <row r="61" spans="2:7" x14ac:dyDescent="0.25">
      <c r="B61" s="10">
        <f t="shared" si="7"/>
        <v>53</v>
      </c>
      <c r="C61" s="11" t="s">
        <v>39</v>
      </c>
      <c r="D61" s="10" t="s">
        <v>2</v>
      </c>
      <c r="E61" s="10">
        <v>12</v>
      </c>
      <c r="F61" s="12"/>
      <c r="G61" s="13">
        <f t="shared" si="6"/>
        <v>0</v>
      </c>
    </row>
    <row r="62" spans="2:7" x14ac:dyDescent="0.25">
      <c r="B62" s="10">
        <f t="shared" si="7"/>
        <v>54</v>
      </c>
      <c r="C62" s="11" t="s">
        <v>40</v>
      </c>
      <c r="D62" s="10" t="s">
        <v>2</v>
      </c>
      <c r="E62" s="10">
        <v>98</v>
      </c>
      <c r="F62" s="12"/>
      <c r="G62" s="13">
        <f t="shared" si="6"/>
        <v>0</v>
      </c>
    </row>
    <row r="63" spans="2:7" x14ac:dyDescent="0.25">
      <c r="B63" s="10">
        <f t="shared" si="7"/>
        <v>55</v>
      </c>
      <c r="C63" s="11" t="s">
        <v>41</v>
      </c>
      <c r="D63" s="10" t="s">
        <v>2</v>
      </c>
      <c r="E63" s="10">
        <v>75</v>
      </c>
      <c r="F63" s="12"/>
      <c r="G63" s="13">
        <f t="shared" si="6"/>
        <v>0</v>
      </c>
    </row>
    <row r="64" spans="2:7" x14ac:dyDescent="0.25">
      <c r="B64" s="10">
        <f t="shared" si="7"/>
        <v>56</v>
      </c>
      <c r="C64" s="11" t="s">
        <v>42</v>
      </c>
      <c r="D64" s="10" t="s">
        <v>2</v>
      </c>
      <c r="E64" s="10">
        <v>600</v>
      </c>
      <c r="F64" s="12"/>
      <c r="G64" s="13">
        <f t="shared" si="6"/>
        <v>0</v>
      </c>
    </row>
    <row r="65" spans="2:7" x14ac:dyDescent="0.25">
      <c r="B65" s="10">
        <f t="shared" si="7"/>
        <v>57</v>
      </c>
      <c r="C65" s="11" t="s">
        <v>43</v>
      </c>
      <c r="D65" s="10" t="s">
        <v>2</v>
      </c>
      <c r="E65" s="10">
        <v>300</v>
      </c>
      <c r="F65" s="12"/>
      <c r="G65" s="13">
        <f t="shared" si="6"/>
        <v>0</v>
      </c>
    </row>
    <row r="66" spans="2:7" x14ac:dyDescent="0.25">
      <c r="B66" s="10">
        <f t="shared" si="7"/>
        <v>58</v>
      </c>
      <c r="C66" s="19" t="s">
        <v>44</v>
      </c>
      <c r="D66" s="10" t="s">
        <v>2</v>
      </c>
      <c r="E66" s="10">
        <v>300</v>
      </c>
      <c r="F66" s="12"/>
      <c r="G66" s="13">
        <f t="shared" si="6"/>
        <v>0</v>
      </c>
    </row>
    <row r="67" spans="2:7" x14ac:dyDescent="0.25">
      <c r="B67" s="10">
        <f t="shared" si="7"/>
        <v>59</v>
      </c>
      <c r="C67" s="19" t="s">
        <v>45</v>
      </c>
      <c r="D67" s="10" t="s">
        <v>31</v>
      </c>
      <c r="E67" s="10">
        <v>16947</v>
      </c>
      <c r="F67" s="12"/>
      <c r="G67" s="13">
        <f t="shared" si="6"/>
        <v>0</v>
      </c>
    </row>
    <row r="68" spans="2:7" x14ac:dyDescent="0.25">
      <c r="B68" s="10">
        <f t="shared" si="7"/>
        <v>60</v>
      </c>
      <c r="C68" s="19" t="s">
        <v>46</v>
      </c>
      <c r="D68" s="10" t="s">
        <v>2</v>
      </c>
      <c r="E68" s="10">
        <v>300</v>
      </c>
      <c r="F68" s="12"/>
      <c r="G68" s="13">
        <f t="shared" si="6"/>
        <v>0</v>
      </c>
    </row>
    <row r="69" spans="2:7" x14ac:dyDescent="0.25">
      <c r="B69" s="10">
        <f t="shared" si="7"/>
        <v>61</v>
      </c>
      <c r="C69" s="19" t="s">
        <v>47</v>
      </c>
      <c r="D69" s="10" t="s">
        <v>2</v>
      </c>
      <c r="E69" s="10">
        <v>300</v>
      </c>
      <c r="F69" s="12"/>
      <c r="G69" s="13">
        <f t="shared" si="6"/>
        <v>0</v>
      </c>
    </row>
    <row r="70" spans="2:7" x14ac:dyDescent="0.25">
      <c r="B70" s="10">
        <f t="shared" si="7"/>
        <v>62</v>
      </c>
      <c r="C70" s="19" t="s">
        <v>48</v>
      </c>
      <c r="D70" s="10" t="s">
        <v>2</v>
      </c>
      <c r="E70" s="10">
        <v>300</v>
      </c>
      <c r="F70" s="12"/>
      <c r="G70" s="13">
        <f t="shared" si="6"/>
        <v>0</v>
      </c>
    </row>
    <row r="71" spans="2:7" ht="12.75" customHeight="1" x14ac:dyDescent="0.25">
      <c r="B71" s="25" t="s">
        <v>5</v>
      </c>
      <c r="C71" s="26"/>
      <c r="D71" s="26"/>
      <c r="E71" s="27"/>
      <c r="F71" s="14"/>
      <c r="G71" s="15">
        <f>SUM(G5:G44)</f>
        <v>0</v>
      </c>
    </row>
    <row r="72" spans="2:7" x14ac:dyDescent="0.25">
      <c r="B72" s="25" t="s">
        <v>6</v>
      </c>
      <c r="C72" s="26"/>
      <c r="D72" s="26"/>
      <c r="E72" s="27"/>
      <c r="F72" s="18">
        <v>0.19</v>
      </c>
      <c r="G72" s="15">
        <f>G71*0.19</f>
        <v>0</v>
      </c>
    </row>
    <row r="73" spans="2:7" ht="12.75" customHeight="1" x14ac:dyDescent="0.25">
      <c r="B73" s="25" t="s">
        <v>7</v>
      </c>
      <c r="C73" s="26"/>
      <c r="D73" s="26"/>
      <c r="E73" s="27"/>
      <c r="F73" s="14"/>
      <c r="G73" s="16">
        <f>G71+G72</f>
        <v>0</v>
      </c>
    </row>
    <row r="74" spans="2:7" x14ac:dyDescent="0.25">
      <c r="B74" s="3"/>
      <c r="C74" s="3"/>
      <c r="D74" s="3"/>
      <c r="E74" s="3"/>
      <c r="F74" s="4"/>
      <c r="G74" s="4"/>
    </row>
    <row r="76" spans="2:7" x14ac:dyDescent="0.25">
      <c r="B76" s="5" t="s">
        <v>0</v>
      </c>
      <c r="C76" s="5" t="s">
        <v>1</v>
      </c>
      <c r="D76" s="5" t="s">
        <v>2</v>
      </c>
      <c r="E76" s="5" t="s">
        <v>3</v>
      </c>
      <c r="F76" s="5" t="s">
        <v>9</v>
      </c>
      <c r="G76" s="5" t="s">
        <v>4</v>
      </c>
    </row>
    <row r="77" spans="2:7" s="6" customFormat="1" x14ac:dyDescent="0.25">
      <c r="B77" s="7"/>
      <c r="C77" s="8" t="s">
        <v>30</v>
      </c>
      <c r="D77" s="8"/>
      <c r="E77" s="8"/>
      <c r="F77" s="9"/>
      <c r="G77" s="9"/>
    </row>
    <row r="78" spans="2:7" x14ac:dyDescent="0.25">
      <c r="B78" s="10">
        <v>1</v>
      </c>
      <c r="C78" s="11" t="s">
        <v>116</v>
      </c>
      <c r="D78" s="10" t="s">
        <v>31</v>
      </c>
      <c r="E78" s="10">
        <v>380</v>
      </c>
      <c r="F78" s="12"/>
      <c r="G78" s="13">
        <f>E78*F78</f>
        <v>0</v>
      </c>
    </row>
    <row r="79" spans="2:7" x14ac:dyDescent="0.25">
      <c r="B79" s="10">
        <f>+B78+1</f>
        <v>2</v>
      </c>
      <c r="C79" s="11" t="s">
        <v>117</v>
      </c>
      <c r="D79" s="10" t="s">
        <v>31</v>
      </c>
      <c r="E79" s="10">
        <v>450</v>
      </c>
      <c r="F79" s="12"/>
      <c r="G79" s="13">
        <f t="shared" ref="G79:G113" si="8">E79*F79</f>
        <v>0</v>
      </c>
    </row>
    <row r="80" spans="2:7" x14ac:dyDescent="0.25">
      <c r="B80" s="10">
        <f t="shared" ref="B80:B106" si="9">+B79+1</f>
        <v>3</v>
      </c>
      <c r="C80" s="11" t="s">
        <v>89</v>
      </c>
      <c r="D80" s="10" t="s">
        <v>2</v>
      </c>
      <c r="E80" s="10">
        <v>1320</v>
      </c>
      <c r="F80" s="12"/>
      <c r="G80" s="13">
        <f t="shared" si="8"/>
        <v>0</v>
      </c>
    </row>
    <row r="81" spans="2:7" x14ac:dyDescent="0.25">
      <c r="B81" s="10">
        <f t="shared" si="9"/>
        <v>4</v>
      </c>
      <c r="C81" s="11" t="s">
        <v>90</v>
      </c>
      <c r="D81" s="10" t="s">
        <v>31</v>
      </c>
      <c r="E81" s="10">
        <v>320</v>
      </c>
      <c r="F81" s="12"/>
      <c r="G81" s="13">
        <f t="shared" si="8"/>
        <v>0</v>
      </c>
    </row>
    <row r="82" spans="2:7" x14ac:dyDescent="0.25">
      <c r="B82" s="10">
        <f t="shared" si="9"/>
        <v>5</v>
      </c>
      <c r="C82" s="11" t="s">
        <v>91</v>
      </c>
      <c r="D82" s="10" t="s">
        <v>2</v>
      </c>
      <c r="E82" s="10">
        <v>20</v>
      </c>
      <c r="F82" s="12"/>
      <c r="G82" s="13">
        <f t="shared" si="8"/>
        <v>0</v>
      </c>
    </row>
    <row r="83" spans="2:7" x14ac:dyDescent="0.25">
      <c r="B83" s="10">
        <f t="shared" si="9"/>
        <v>6</v>
      </c>
      <c r="C83" s="11" t="s">
        <v>92</v>
      </c>
      <c r="D83" s="10" t="s">
        <v>2</v>
      </c>
      <c r="E83" s="10">
        <v>40</v>
      </c>
      <c r="F83" s="12"/>
      <c r="G83" s="13">
        <f t="shared" si="8"/>
        <v>0</v>
      </c>
    </row>
    <row r="84" spans="2:7" x14ac:dyDescent="0.25">
      <c r="B84" s="10">
        <f t="shared" si="9"/>
        <v>7</v>
      </c>
      <c r="C84" s="11" t="s">
        <v>93</v>
      </c>
      <c r="D84" s="10" t="s">
        <v>31</v>
      </c>
      <c r="E84" s="10">
        <v>1500</v>
      </c>
      <c r="F84" s="12"/>
      <c r="G84" s="13">
        <f t="shared" si="8"/>
        <v>0</v>
      </c>
    </row>
    <row r="85" spans="2:7" x14ac:dyDescent="0.25">
      <c r="B85" s="10">
        <f t="shared" si="9"/>
        <v>8</v>
      </c>
      <c r="C85" s="11" t="s">
        <v>94</v>
      </c>
      <c r="D85" s="10" t="s">
        <v>2</v>
      </c>
      <c r="E85" s="10">
        <v>168</v>
      </c>
      <c r="F85" s="12"/>
      <c r="G85" s="13">
        <f t="shared" si="8"/>
        <v>0</v>
      </c>
    </row>
    <row r="86" spans="2:7" x14ac:dyDescent="0.25">
      <c r="B86" s="10">
        <f t="shared" si="9"/>
        <v>9</v>
      </c>
      <c r="C86" s="11" t="s">
        <v>95</v>
      </c>
      <c r="D86" s="10" t="s">
        <v>2</v>
      </c>
      <c r="E86" s="10">
        <v>56</v>
      </c>
      <c r="F86" s="12"/>
      <c r="G86" s="13">
        <f t="shared" si="8"/>
        <v>0</v>
      </c>
    </row>
    <row r="87" spans="2:7" x14ac:dyDescent="0.25">
      <c r="B87" s="10">
        <f t="shared" si="9"/>
        <v>10</v>
      </c>
      <c r="C87" s="11" t="s">
        <v>96</v>
      </c>
      <c r="D87" s="10" t="s">
        <v>31</v>
      </c>
      <c r="E87" s="10">
        <v>10</v>
      </c>
      <c r="F87" s="12"/>
      <c r="G87" s="13">
        <f t="shared" si="8"/>
        <v>0</v>
      </c>
    </row>
    <row r="88" spans="2:7" x14ac:dyDescent="0.25">
      <c r="B88" s="10">
        <f t="shared" si="9"/>
        <v>11</v>
      </c>
      <c r="C88" s="11" t="s">
        <v>97</v>
      </c>
      <c r="D88" s="10" t="s">
        <v>2</v>
      </c>
      <c r="E88" s="10">
        <v>28</v>
      </c>
      <c r="F88" s="12"/>
      <c r="G88" s="13">
        <f t="shared" si="8"/>
        <v>0</v>
      </c>
    </row>
    <row r="89" spans="2:7" x14ac:dyDescent="0.25">
      <c r="B89" s="10">
        <f t="shared" si="9"/>
        <v>12</v>
      </c>
      <c r="C89" s="11" t="s">
        <v>98</v>
      </c>
      <c r="D89" s="10" t="s">
        <v>31</v>
      </c>
      <c r="E89" s="10">
        <v>2800</v>
      </c>
      <c r="F89" s="12"/>
      <c r="G89" s="13">
        <f t="shared" si="8"/>
        <v>0</v>
      </c>
    </row>
    <row r="90" spans="2:7" x14ac:dyDescent="0.25">
      <c r="B90" s="10">
        <f t="shared" si="9"/>
        <v>13</v>
      </c>
      <c r="C90" s="11" t="s">
        <v>99</v>
      </c>
      <c r="D90" s="10" t="s">
        <v>2</v>
      </c>
      <c r="E90" s="10">
        <v>168</v>
      </c>
      <c r="F90" s="12"/>
      <c r="G90" s="13">
        <f t="shared" si="8"/>
        <v>0</v>
      </c>
    </row>
    <row r="91" spans="2:7" x14ac:dyDescent="0.25">
      <c r="B91" s="10">
        <f t="shared" si="9"/>
        <v>14</v>
      </c>
      <c r="C91" s="11" t="s">
        <v>100</v>
      </c>
      <c r="D91" s="10" t="s">
        <v>2</v>
      </c>
      <c r="E91" s="10">
        <v>6</v>
      </c>
      <c r="F91" s="12"/>
      <c r="G91" s="13">
        <f t="shared" si="8"/>
        <v>0</v>
      </c>
    </row>
    <row r="92" spans="2:7" x14ac:dyDescent="0.25">
      <c r="B92" s="10">
        <f t="shared" si="9"/>
        <v>15</v>
      </c>
      <c r="C92" s="11" t="s">
        <v>101</v>
      </c>
      <c r="D92" s="10" t="s">
        <v>2</v>
      </c>
      <c r="E92" s="10">
        <v>4</v>
      </c>
      <c r="F92" s="12"/>
      <c r="G92" s="13">
        <f t="shared" si="8"/>
        <v>0</v>
      </c>
    </row>
    <row r="93" spans="2:7" x14ac:dyDescent="0.25">
      <c r="B93" s="10">
        <f t="shared" si="9"/>
        <v>16</v>
      </c>
      <c r="C93" s="11" t="s">
        <v>102</v>
      </c>
      <c r="D93" s="10" t="s">
        <v>2</v>
      </c>
      <c r="E93" s="10">
        <v>12</v>
      </c>
      <c r="F93" s="12"/>
      <c r="G93" s="13">
        <f t="shared" si="8"/>
        <v>0</v>
      </c>
    </row>
    <row r="94" spans="2:7" x14ac:dyDescent="0.25">
      <c r="B94" s="10">
        <f t="shared" si="9"/>
        <v>17</v>
      </c>
      <c r="C94" s="11" t="s">
        <v>103</v>
      </c>
      <c r="D94" s="10" t="s">
        <v>2</v>
      </c>
      <c r="E94" s="10">
        <v>98</v>
      </c>
      <c r="F94" s="12"/>
      <c r="G94" s="13">
        <f t="shared" si="8"/>
        <v>0</v>
      </c>
    </row>
    <row r="95" spans="2:7" x14ac:dyDescent="0.25">
      <c r="B95" s="10">
        <f t="shared" si="9"/>
        <v>18</v>
      </c>
      <c r="C95" s="11" t="s">
        <v>104</v>
      </c>
      <c r="D95" s="10" t="s">
        <v>2</v>
      </c>
      <c r="E95" s="10">
        <v>75</v>
      </c>
      <c r="F95" s="12"/>
      <c r="G95" s="13">
        <f t="shared" si="8"/>
        <v>0</v>
      </c>
    </row>
    <row r="96" spans="2:7" x14ac:dyDescent="0.25">
      <c r="B96" s="10">
        <f t="shared" si="9"/>
        <v>19</v>
      </c>
      <c r="C96" s="11" t="s">
        <v>105</v>
      </c>
      <c r="D96" s="10" t="s">
        <v>2</v>
      </c>
      <c r="E96" s="10">
        <v>600</v>
      </c>
      <c r="F96" s="12"/>
      <c r="G96" s="13">
        <f t="shared" si="8"/>
        <v>0</v>
      </c>
    </row>
    <row r="97" spans="2:7" x14ac:dyDescent="0.25">
      <c r="B97" s="10">
        <f t="shared" si="9"/>
        <v>20</v>
      </c>
      <c r="C97" s="11" t="s">
        <v>106</v>
      </c>
      <c r="D97" s="10" t="s">
        <v>2</v>
      </c>
      <c r="E97" s="10">
        <v>300</v>
      </c>
      <c r="F97" s="12"/>
      <c r="G97" s="13">
        <f t="shared" si="8"/>
        <v>0</v>
      </c>
    </row>
    <row r="98" spans="2:7" x14ac:dyDescent="0.25">
      <c r="B98" s="10">
        <f t="shared" si="9"/>
        <v>21</v>
      </c>
      <c r="C98" s="19" t="s">
        <v>107</v>
      </c>
      <c r="D98" s="10" t="s">
        <v>2</v>
      </c>
      <c r="E98" s="10">
        <v>300</v>
      </c>
      <c r="F98" s="12"/>
      <c r="G98" s="13">
        <f t="shared" si="8"/>
        <v>0</v>
      </c>
    </row>
    <row r="99" spans="2:7" x14ac:dyDescent="0.25">
      <c r="B99" s="10">
        <f t="shared" si="9"/>
        <v>22</v>
      </c>
      <c r="C99" s="19" t="s">
        <v>108</v>
      </c>
      <c r="D99" s="10" t="s">
        <v>31</v>
      </c>
      <c r="E99" s="10">
        <v>16947</v>
      </c>
      <c r="F99" s="12"/>
      <c r="G99" s="13">
        <f t="shared" si="8"/>
        <v>0</v>
      </c>
    </row>
    <row r="100" spans="2:7" x14ac:dyDescent="0.25">
      <c r="B100" s="10">
        <f t="shared" si="9"/>
        <v>23</v>
      </c>
      <c r="C100" s="19" t="s">
        <v>109</v>
      </c>
      <c r="D100" s="10" t="s">
        <v>2</v>
      </c>
      <c r="E100" s="10">
        <v>300</v>
      </c>
      <c r="F100" s="12"/>
      <c r="G100" s="13">
        <f t="shared" si="8"/>
        <v>0</v>
      </c>
    </row>
    <row r="101" spans="2:7" x14ac:dyDescent="0.25">
      <c r="B101" s="10">
        <f t="shared" si="9"/>
        <v>24</v>
      </c>
      <c r="C101" s="19" t="s">
        <v>110</v>
      </c>
      <c r="D101" s="10" t="s">
        <v>2</v>
      </c>
      <c r="E101" s="10">
        <v>300</v>
      </c>
      <c r="F101" s="12"/>
      <c r="G101" s="13">
        <f t="shared" si="8"/>
        <v>0</v>
      </c>
    </row>
    <row r="102" spans="2:7" x14ac:dyDescent="0.25">
      <c r="B102" s="10">
        <f t="shared" si="9"/>
        <v>25</v>
      </c>
      <c r="C102" s="19" t="s">
        <v>111</v>
      </c>
      <c r="D102" s="10" t="s">
        <v>2</v>
      </c>
      <c r="E102" s="10">
        <v>300</v>
      </c>
      <c r="F102" s="12"/>
      <c r="G102" s="13">
        <f t="shared" si="8"/>
        <v>0</v>
      </c>
    </row>
    <row r="103" spans="2:7" x14ac:dyDescent="0.25">
      <c r="B103" s="10">
        <f t="shared" si="9"/>
        <v>26</v>
      </c>
      <c r="C103" s="11" t="s">
        <v>112</v>
      </c>
      <c r="D103" s="10" t="s">
        <v>2</v>
      </c>
      <c r="E103" s="10">
        <f>84+4</f>
        <v>88</v>
      </c>
      <c r="F103" s="12"/>
      <c r="G103" s="13">
        <f>E103*F103</f>
        <v>0</v>
      </c>
    </row>
    <row r="104" spans="2:7" x14ac:dyDescent="0.25">
      <c r="B104" s="10">
        <f t="shared" si="9"/>
        <v>27</v>
      </c>
      <c r="C104" s="20" t="s">
        <v>113</v>
      </c>
      <c r="D104" s="10" t="s">
        <v>2</v>
      </c>
      <c r="E104" s="10">
        <v>300</v>
      </c>
      <c r="F104" s="12"/>
      <c r="G104" s="13">
        <f t="shared" si="8"/>
        <v>0</v>
      </c>
    </row>
    <row r="105" spans="2:7" ht="25.5" x14ac:dyDescent="0.25">
      <c r="B105" s="10">
        <f t="shared" si="9"/>
        <v>28</v>
      </c>
      <c r="C105" s="20" t="s">
        <v>114</v>
      </c>
      <c r="D105" s="10" t="s">
        <v>2</v>
      </c>
      <c r="E105" s="10">
        <v>8</v>
      </c>
      <c r="F105" s="12"/>
      <c r="G105" s="13">
        <f t="shared" si="8"/>
        <v>0</v>
      </c>
    </row>
    <row r="106" spans="2:7" x14ac:dyDescent="0.25">
      <c r="B106" s="10">
        <f t="shared" si="9"/>
        <v>29</v>
      </c>
      <c r="C106" s="20" t="s">
        <v>115</v>
      </c>
      <c r="D106" s="10" t="s">
        <v>2</v>
      </c>
      <c r="E106" s="10">
        <v>300</v>
      </c>
      <c r="F106" s="12"/>
      <c r="G106" s="13">
        <f t="shared" si="8"/>
        <v>0</v>
      </c>
    </row>
    <row r="107" spans="2:7" s="6" customFormat="1" x14ac:dyDescent="0.25">
      <c r="B107" s="7"/>
      <c r="C107" s="8" t="s">
        <v>11</v>
      </c>
      <c r="D107" s="8"/>
      <c r="E107" s="8"/>
      <c r="F107" s="9"/>
      <c r="G107" s="9"/>
    </row>
    <row r="108" spans="2:7" ht="25.5" x14ac:dyDescent="0.25">
      <c r="B108" s="10">
        <f>+B106+1</f>
        <v>30</v>
      </c>
      <c r="C108" s="19" t="s">
        <v>21</v>
      </c>
      <c r="D108" s="10" t="s">
        <v>2</v>
      </c>
      <c r="E108" s="10">
        <v>2</v>
      </c>
      <c r="F108" s="12"/>
      <c r="G108" s="13">
        <f t="shared" si="8"/>
        <v>0</v>
      </c>
    </row>
    <row r="109" spans="2:7" ht="25.5" x14ac:dyDescent="0.25">
      <c r="B109" s="10">
        <f t="shared" ref="B109:B113" si="10">+B108+1</f>
        <v>31</v>
      </c>
      <c r="C109" s="19" t="s">
        <v>22</v>
      </c>
      <c r="D109" s="10" t="s">
        <v>2</v>
      </c>
      <c r="E109" s="10">
        <v>1</v>
      </c>
      <c r="F109" s="12"/>
      <c r="G109" s="13">
        <f t="shared" si="8"/>
        <v>0</v>
      </c>
    </row>
    <row r="110" spans="2:7" x14ac:dyDescent="0.25">
      <c r="B110" s="10">
        <f t="shared" si="10"/>
        <v>32</v>
      </c>
      <c r="C110" s="11" t="s">
        <v>23</v>
      </c>
      <c r="D110" s="10" t="s">
        <v>2</v>
      </c>
      <c r="E110" s="10">
        <v>1</v>
      </c>
      <c r="F110" s="12"/>
      <c r="G110" s="13">
        <f t="shared" si="8"/>
        <v>0</v>
      </c>
    </row>
    <row r="111" spans="2:7" x14ac:dyDescent="0.25">
      <c r="B111" s="10">
        <f t="shared" si="10"/>
        <v>33</v>
      </c>
      <c r="C111" s="21" t="s">
        <v>24</v>
      </c>
      <c r="D111" s="10" t="s">
        <v>2</v>
      </c>
      <c r="E111" s="10">
        <v>2</v>
      </c>
      <c r="F111" s="12"/>
      <c r="G111" s="13">
        <f t="shared" si="8"/>
        <v>0</v>
      </c>
    </row>
    <row r="112" spans="2:7" x14ac:dyDescent="0.25">
      <c r="B112" s="10">
        <f t="shared" si="10"/>
        <v>34</v>
      </c>
      <c r="C112" s="11" t="s">
        <v>27</v>
      </c>
      <c r="D112" s="10" t="s">
        <v>2</v>
      </c>
      <c r="E112" s="10">
        <v>1</v>
      </c>
      <c r="F112" s="12"/>
      <c r="G112" s="13">
        <f t="shared" si="8"/>
        <v>0</v>
      </c>
    </row>
    <row r="113" spans="2:7" x14ac:dyDescent="0.25">
      <c r="B113" s="10">
        <f t="shared" si="10"/>
        <v>35</v>
      </c>
      <c r="C113" s="11" t="s">
        <v>49</v>
      </c>
      <c r="D113" s="10" t="s">
        <v>2</v>
      </c>
      <c r="E113" s="10">
        <v>1</v>
      </c>
      <c r="F113" s="12"/>
      <c r="G113" s="13">
        <f t="shared" si="8"/>
        <v>0</v>
      </c>
    </row>
    <row r="114" spans="2:7" ht="12.75" customHeight="1" x14ac:dyDescent="0.25">
      <c r="B114" s="29" t="s">
        <v>76</v>
      </c>
      <c r="C114" s="29"/>
      <c r="D114" s="29"/>
      <c r="E114" s="29"/>
      <c r="F114" s="14"/>
      <c r="G114" s="15">
        <f>SUM(G78:G113)</f>
        <v>0</v>
      </c>
    </row>
    <row r="115" spans="2:7" ht="12.75" customHeight="1" x14ac:dyDescent="0.25">
      <c r="B115" s="29" t="s">
        <v>77</v>
      </c>
      <c r="C115" s="29"/>
      <c r="D115" s="29"/>
      <c r="E115" s="29"/>
      <c r="F115" s="18"/>
      <c r="G115" s="15">
        <f>+G114*F115</f>
        <v>0</v>
      </c>
    </row>
    <row r="116" spans="2:7" ht="12.75" customHeight="1" x14ac:dyDescent="0.25">
      <c r="B116" s="29" t="s">
        <v>78</v>
      </c>
      <c r="C116" s="29"/>
      <c r="D116" s="29"/>
      <c r="E116" s="29"/>
      <c r="F116" s="18"/>
      <c r="G116" s="15">
        <f>+G114*F116</f>
        <v>0</v>
      </c>
    </row>
    <row r="117" spans="2:7" ht="12.75" customHeight="1" x14ac:dyDescent="0.25">
      <c r="B117" s="29" t="s">
        <v>79</v>
      </c>
      <c r="C117" s="29"/>
      <c r="D117" s="29"/>
      <c r="E117" s="29"/>
      <c r="F117" s="14"/>
      <c r="G117" s="16">
        <f>SUM(G114:G116)</f>
        <v>0</v>
      </c>
    </row>
    <row r="119" spans="2:7" x14ac:dyDescent="0.25">
      <c r="B119" s="28" t="s">
        <v>8</v>
      </c>
      <c r="C119" s="28"/>
      <c r="D119" s="28"/>
      <c r="E119" s="28"/>
      <c r="F119" s="28"/>
      <c r="G119" s="16">
        <f>+G117+G73</f>
        <v>0</v>
      </c>
    </row>
  </sheetData>
  <mergeCells count="9">
    <mergeCell ref="B2:G2"/>
    <mergeCell ref="B71:E71"/>
    <mergeCell ref="B72:E72"/>
    <mergeCell ref="B119:F119"/>
    <mergeCell ref="B73:E73"/>
    <mergeCell ref="B114:E114"/>
    <mergeCell ref="B115:E115"/>
    <mergeCell ref="B116:E116"/>
    <mergeCell ref="B117:E117"/>
  </mergeCells>
  <pageMargins left="0.7" right="0.7" top="0.75" bottom="0.75" header="0.3" footer="0.3"/>
  <pageSetup scale="76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12B1902D3304398E7B252BA13E54C" ma:contentTypeVersion="7" ma:contentTypeDescription="Crear nuevo documento." ma:contentTypeScope="" ma:versionID="d2756e71e8cbb18db0c2f775645118b3">
  <xsd:schema xmlns:xsd="http://www.w3.org/2001/XMLSchema" xmlns:xs="http://www.w3.org/2001/XMLSchema" xmlns:p="http://schemas.microsoft.com/office/2006/metadata/properties" xmlns:ns2="308133e0-01e5-45d7-9547-13f0673d45f8" targetNamespace="http://schemas.microsoft.com/office/2006/metadata/properties" ma:root="true" ma:fieldsID="22df934a1845c4dd694df65a36ea42df" ns2:_="">
    <xsd:import namespace="308133e0-01e5-45d7-9547-13f0673d45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133e0-01e5-45d7-9547-13f0673d4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540A91-EF99-47C5-B575-5CD91E4D4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426B16-0616-40EA-8D01-18E882686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8133e0-01e5-45d7-9547-13f0673d45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9A1B30-AF68-4785-87DB-F32DC4E8D4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Galvis</dc:creator>
  <cp:lastModifiedBy>Monica Liliana Garro Arias</cp:lastModifiedBy>
  <dcterms:created xsi:type="dcterms:W3CDTF">2020-09-24T20:14:34Z</dcterms:created>
  <dcterms:modified xsi:type="dcterms:W3CDTF">2021-02-23T17:00:43Z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0x010100F7E12B1902D3304398E7B252BA13E54C</vt:lpwstr>
  </property>
  <property fmtid="{D5CDD505-2E9C-101B-9397-08002B2CF9AE}" pid="3" name="WorkbookGuid">
    <vt:lpwstr>53a90ba0-b204-49ef-a070-7b71530677d5</vt:lpwstr>
  </property>
</Properties>
</file>