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mlopez\Desktop\PLIEGO CCTV\"/>
    </mc:Choice>
  </mc:AlternateContent>
  <xr:revisionPtr revIDLastSave="0" documentId="8_{DBE09CC5-202E-4B28-B5B2-3DFC998E7037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6" r:id="rId1"/>
  </sheets>
  <definedNames>
    <definedName name="_xlnm.Print_Area" localSheetId="0">'Anexo No. 2'!$B$2:$G$172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7" i="6" l="1"/>
  <c r="G122" i="6" l="1"/>
  <c r="G123" i="6" s="1"/>
  <c r="G124" i="6" s="1"/>
  <c r="G105" i="6"/>
  <c r="G106" i="6" s="1"/>
  <c r="G81" i="6"/>
  <c r="G83" i="6" s="1"/>
  <c r="G107" i="6" l="1"/>
  <c r="G108" i="6" s="1"/>
  <c r="G126" i="6" s="1"/>
  <c r="G82" i="6"/>
  <c r="G84" i="6" s="1"/>
  <c r="G86" i="6" s="1"/>
  <c r="G140" i="6"/>
  <c r="G141" i="6"/>
  <c r="G142" i="6"/>
  <c r="G150" i="6"/>
  <c r="G151" i="6"/>
  <c r="G152" i="6" l="1"/>
  <c r="G153" i="6" l="1"/>
  <c r="G154" i="6" s="1"/>
  <c r="G30" i="6"/>
  <c r="G26" i="6"/>
  <c r="G25" i="6"/>
  <c r="G24" i="6"/>
  <c r="G33" i="6" l="1"/>
  <c r="G60" i="6"/>
  <c r="G61" i="6"/>
  <c r="G62" i="6"/>
  <c r="G63" i="6"/>
  <c r="G64" i="6"/>
  <c r="G65" i="6"/>
  <c r="G66" i="6"/>
  <c r="G67" i="6"/>
  <c r="G59" i="6"/>
  <c r="G132" i="6" l="1"/>
  <c r="G131" i="6"/>
  <c r="G7" i="6"/>
  <c r="G8" i="6"/>
  <c r="G9" i="6"/>
  <c r="G10" i="6"/>
  <c r="G11" i="6"/>
  <c r="G12" i="6"/>
  <c r="G13" i="6"/>
  <c r="G14" i="6"/>
  <c r="G15" i="6"/>
  <c r="G16" i="6"/>
  <c r="G143" i="6" l="1"/>
  <c r="G133" i="6"/>
  <c r="G145" i="6" l="1"/>
  <c r="G144" i="6"/>
  <c r="G135" i="6"/>
  <c r="G134" i="6"/>
  <c r="G146" i="6" l="1"/>
  <c r="G136" i="6"/>
  <c r="G49" i="6" l="1"/>
  <c r="G42" i="6"/>
  <c r="G41" i="6"/>
  <c r="G39" i="6"/>
  <c r="G52" i="6" s="1"/>
  <c r="G6" i="6"/>
  <c r="G17" i="6" s="1"/>
  <c r="G54" i="6" l="1"/>
  <c r="G18" i="6" l="1"/>
  <c r="G19" i="6"/>
  <c r="G53" i="6"/>
  <c r="G55" i="6" s="1"/>
  <c r="G20" i="6" l="1"/>
  <c r="G34" i="6"/>
  <c r="G35" i="6" l="1"/>
</calcChain>
</file>

<file path=xl/sharedStrings.xml><?xml version="1.0" encoding="utf-8"?>
<sst xmlns="http://schemas.openxmlformats.org/spreadsheetml/2006/main" count="363" uniqueCount="214">
  <si>
    <t>MANTENIMIENTO PREVENTIVO, CORRECTIVO, DE ACTUALIZACIÓN Y MEJORAS, Y SUMINISTRO DE REPUESTOS PARA REPARACIONES PARA LA OPERACIÓN Y CORRECTO FUNCIONAMIENTO DEL SISTEMA DE VIDEO VIGILANCIA CIUDADANO DEL SISTEMA INTEGRADO DE EMERGENCIA Y SEGURIDAD DE METROPOLITANO Y SUBSISTEMAS ASOCIADOS A LA OPERACIÓN DEL MISMO.</t>
  </si>
  <si>
    <t>4.Mantenimiento correctivo Sistemas tecnológicos CCTV Ciudadano</t>
  </si>
  <si>
    <t>Item</t>
  </si>
  <si>
    <t>Descripción</t>
  </si>
  <si>
    <t>Unidad</t>
  </si>
  <si>
    <t xml:space="preserve">Cant </t>
  </si>
  <si>
    <t>V Unitario</t>
  </si>
  <si>
    <t>V Parcial</t>
  </si>
  <si>
    <t>CCTV-4.1</t>
  </si>
  <si>
    <t>Soporte y mantenimiento correctivo a cámaras de seguridad ciudadana</t>
  </si>
  <si>
    <t>Mes</t>
  </si>
  <si>
    <t>CCTV-4.2</t>
  </si>
  <si>
    <t>Soporte y mantenimiento correctivo a cámaras internas del estadio atanasio girardot</t>
  </si>
  <si>
    <t>CCTV-4.3</t>
  </si>
  <si>
    <t>Soporte y mantenimiento correctivo a cámaras proyecto forpo (sicam)</t>
  </si>
  <si>
    <t>CCTV-4.4</t>
  </si>
  <si>
    <t>Soporte y mantenimiento correctivo a cámaras del proyecto estadio seguro</t>
  </si>
  <si>
    <t>CCTV-4.5</t>
  </si>
  <si>
    <t>Soporte y mantenimiento correctivo a cámaras proyecto presupuesto participativo</t>
  </si>
  <si>
    <t>CCTV-4.6</t>
  </si>
  <si>
    <t>Soporte y mantenimiento correctivo a cámaras plan maestro etapa 1 - 130 cámaras</t>
  </si>
  <si>
    <t>CCTV-4.7</t>
  </si>
  <si>
    <t>Soporte y mantenimiento correctivo a cámaras plan maestro etapa 2 - 450 cámaras</t>
  </si>
  <si>
    <t>CCTV-4.8</t>
  </si>
  <si>
    <t>Soporte y mantenimiento correctivo de cámaras de 9 parques (belen, chinca, malibú, el ajedres, carlos e restrepo, bailarina, prado centro, parque la frontera, parque bolivar y ciudadela universitaria)</t>
  </si>
  <si>
    <t>CCTV-4.11</t>
  </si>
  <si>
    <t>Soporte y mantenimiento correctivo plataforma inalámbrica (radios terminales, estaciones base, etc).</t>
  </si>
  <si>
    <t>CCTV-4.12</t>
  </si>
  <si>
    <t>Soporte y mantenimiento correctivo infraestructura de fibra forpo - conecta las 97 cámaras que fueron implementadas en el proyecto FORPO</t>
  </si>
  <si>
    <t>CCTV-4.13</t>
  </si>
  <si>
    <t>Soporte y mantenimiento correctivo infraestructura de fibra en estaciones base - permite la conectividad entre las estaciones base inalambricas y SIES-M</t>
  </si>
  <si>
    <t>Subtotal Mantenimiento Correctivo CCTV Ciudadano</t>
  </si>
  <si>
    <t>A</t>
  </si>
  <si>
    <t>U</t>
  </si>
  <si>
    <t>Total Mantenimiento Correctivo CCTV Ciudadano</t>
  </si>
  <si>
    <t>CCTV-4.9</t>
  </si>
  <si>
    <t>Soporte y mantenimiento correctivo de los sistemas de visualización, gestión y almacenamiento de video. - SAN 6PB y el sistema de almacenamiento de cintas.</t>
  </si>
  <si>
    <t>CCTV-4.10</t>
  </si>
  <si>
    <t>Soporte y mantenimiento correctivo de centros de monitoreo y sitios remotos: 
- 9 centros de monitoreo: laureles, belen, manrique, 12 de octubre, poblado, buenos aires, estadio, san javier y parques del rio.
- 8 sitios remotos: la oriental, pajarito, alcaldia, metro, transito, candelaria, SIPOL, San Cristobal</t>
  </si>
  <si>
    <t>CCTV-4.14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</si>
  <si>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</si>
  <si>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IVA</t>
  </si>
  <si>
    <t>Mantenimiento Preventivo Sistemas tecnológicos CCTV Ciudadano</t>
  </si>
  <si>
    <t>CCTV-4.15</t>
  </si>
  <si>
    <t>Mantenimiento preventivo a cámaras de seguridad ciudadana</t>
  </si>
  <si>
    <t>Servicio</t>
  </si>
  <si>
    <t>Otros</t>
  </si>
  <si>
    <t>CCTV-B-4.32</t>
  </si>
  <si>
    <t>Bolsa para Instalaciones, Reparaciones Mayores y Obras Civiles</t>
  </si>
  <si>
    <t>Global</t>
  </si>
  <si>
    <t>Subtotal Mantenimiento Preventivo CCTV Ciudadano</t>
  </si>
  <si>
    <t>Total Mantenimiento Preventivo CCTV Ciudadano</t>
  </si>
  <si>
    <t>Detalle Costo Unitario Obras Civiles</t>
  </si>
  <si>
    <t>Cant</t>
  </si>
  <si>
    <t>CCTV-B-4.32.1</t>
  </si>
  <si>
    <t>Canalización en piso duro con reposición</t>
  </si>
  <si>
    <t>Ml</t>
  </si>
  <si>
    <t>CCTV-B-4.32.2</t>
  </si>
  <si>
    <t>Canalización en piso blando con reposición</t>
  </si>
  <si>
    <t>CCTV-B-4.32.3</t>
  </si>
  <si>
    <t>Perforación con topo (incl tuberia PVC de 2")</t>
  </si>
  <si>
    <t>CCTV-B-4.32.4</t>
  </si>
  <si>
    <t>Tuberia PVC de 2"</t>
  </si>
  <si>
    <t>CCTV-B-4.32.5</t>
  </si>
  <si>
    <t>Tuberia IMC 1"</t>
  </si>
  <si>
    <t>CCTV-B-4.32.6</t>
  </si>
  <si>
    <t>Coraza metalica 1". inlcuye accesorios</t>
  </si>
  <si>
    <t>CCTV-B-4.32.7</t>
  </si>
  <si>
    <t>Conector API recto o curvo 1"</t>
  </si>
  <si>
    <t>Und</t>
  </si>
  <si>
    <t>CCTV-B-4.32.11</t>
  </si>
  <si>
    <t>Sistema de puesta a tierra</t>
  </si>
  <si>
    <t>CCTV-B-4.32.12</t>
  </si>
  <si>
    <t>Caja de registro 50x50 con herraje antifraude</t>
  </si>
  <si>
    <t>CCTV-4.28</t>
  </si>
  <si>
    <t>Realización de backup en cintas (no incluye cintas)</t>
  </si>
  <si>
    <t xml:space="preserve">Ronda </t>
  </si>
  <si>
    <t>CCTV-4.31</t>
  </si>
  <si>
    <t>Traslado de abejas en punto de video</t>
  </si>
  <si>
    <t>Hora</t>
  </si>
  <si>
    <t>Mantenimiento Aire Acondicionado de Precisión</t>
  </si>
  <si>
    <t>AAP-2.1</t>
  </si>
  <si>
    <t>Mantenimiento Preventivo Aire Acondicionado de Precisión</t>
  </si>
  <si>
    <t>Ronda</t>
  </si>
  <si>
    <t>AAP-2.2</t>
  </si>
  <si>
    <t>Mantenimiento Correctivo Aire Acondicionado de Precisión</t>
  </si>
  <si>
    <t>Subtotal Mantenimiento Aire Acondicionado de Precisión</t>
  </si>
  <si>
    <t>Total Mantenimiento Aire Acondicionado de Precisión</t>
  </si>
  <si>
    <t>Mantenimiento Sistema de Energia y Equipos Especiales</t>
  </si>
  <si>
    <t>EE-8.3</t>
  </si>
  <si>
    <t>Mantenimiento Correctivo Red de Energía, Tableros, Salidas, etc</t>
  </si>
  <si>
    <t>EE-8.4</t>
  </si>
  <si>
    <t>Mantenimiento Preventivo Sistemas de Transferencia</t>
  </si>
  <si>
    <t>EE-8.5</t>
  </si>
  <si>
    <t>Mantenimiento Preventivo Planta Electrica Diesel</t>
  </si>
  <si>
    <t>Subtotal Mantenimiento Sistema de Energia y Equipos Especiales</t>
  </si>
  <si>
    <t>Total Mantenimiento Sistema de Energia y Equipos Especiales</t>
  </si>
  <si>
    <t>EE-8.1</t>
  </si>
  <si>
    <t>Mantenimiento Preventivo Sistema UPS</t>
  </si>
  <si>
    <t>EE-8.2</t>
  </si>
  <si>
    <t>Mantenimiento Correctivo Sistema UPS</t>
  </si>
  <si>
    <t>Traslado PVV (Desmonte, Traslado, Montaje) - Incl Poste Fibra 16 metros</t>
  </si>
  <si>
    <t>CCTV-4.33.1</t>
  </si>
  <si>
    <t xml:space="preserve">Desinstalación de equipos e infraestructura en poste </t>
  </si>
  <si>
    <t>Un</t>
  </si>
  <si>
    <t>CCTV-4.33.2</t>
  </si>
  <si>
    <t>Desmonte de poste existente (incluye disposición final de escombros)</t>
  </si>
  <si>
    <t>CCTV-4.33.3</t>
  </si>
  <si>
    <t>Transporte e instalación de poste de concreto de 14 mts</t>
  </si>
  <si>
    <t>CCTV-4.33.4</t>
  </si>
  <si>
    <t xml:space="preserve">Instalación de equipos e infraestructura en poste </t>
  </si>
  <si>
    <t>CCTV-4.33.5</t>
  </si>
  <si>
    <t>CCTV-4.33.6</t>
  </si>
  <si>
    <t>CCTV-4.33.7</t>
  </si>
  <si>
    <t>Canalización en piso duro con reposición (sujeto a modificación dependiendo del terreno, via o distancia)</t>
  </si>
  <si>
    <t>CCTV-4.33.8</t>
  </si>
  <si>
    <t>Tuberia pvc de 2" (sujeto a la distancia del punto anterior)</t>
  </si>
  <si>
    <t>CCTV-4.33.9</t>
  </si>
  <si>
    <t>Suministro poste de concreto de 14 mts</t>
  </si>
  <si>
    <t>UND</t>
  </si>
  <si>
    <t>Implementación</t>
  </si>
  <si>
    <t>CCTV-B-4.34.1</t>
  </si>
  <si>
    <t>canalización en piso duro con reposición (sujeto a modificación dependiendo del terreno, via o distancia)</t>
  </si>
  <si>
    <t>ML</t>
  </si>
  <si>
    <t>CCTV-B-4.34.2</t>
  </si>
  <si>
    <t>tuberia pvc de 2" (sujeto a la distancia del punto anterior)</t>
  </si>
  <si>
    <t>CCTV-B-4.34.3</t>
  </si>
  <si>
    <t>CCTV-B-4.34.4</t>
  </si>
  <si>
    <t>CCTV-B-4.34.5</t>
  </si>
  <si>
    <t>CCTV-B-4.34.6</t>
  </si>
  <si>
    <t>transporte e instalación de poste de concreto de 14 mts</t>
  </si>
  <si>
    <t>CCTV-B-4.34.7</t>
  </si>
  <si>
    <t>sistema de puesta a tierra (incluye caja de registro 50x50 con herraje antifraude)</t>
  </si>
  <si>
    <t>CCTV-B-4.34.8</t>
  </si>
  <si>
    <t xml:space="preserve">instalación de equipos e infraestructura en poste </t>
  </si>
  <si>
    <t>SUBTOTAL</t>
  </si>
  <si>
    <t>TOTAL</t>
  </si>
  <si>
    <t>Suministro</t>
  </si>
  <si>
    <t>CCTV-B-4.34.9</t>
  </si>
  <si>
    <t>suministro de cámara (q6125-le)</t>
  </si>
  <si>
    <t>CCTV-B-4.34.10</t>
  </si>
  <si>
    <t>suministro de cámara de red (q6000-e)</t>
  </si>
  <si>
    <t>CCTV-B-4.34.11</t>
  </si>
  <si>
    <t>suministro de patch cord rf (ca-nmnmh005)</t>
  </si>
  <si>
    <t>CCTV-B-4.34.12</t>
  </si>
  <si>
    <t>suministro de patch cord rj cat 6 de 3 mts</t>
  </si>
  <si>
    <t>CCTV-B-4.34.13</t>
  </si>
  <si>
    <t>suministro de ups 1kva con tarjeta de red</t>
  </si>
  <si>
    <t>CCTV-B-4.34.14</t>
  </si>
  <si>
    <t>suministro de switch 8 puertos + 2 de fibra</t>
  </si>
  <si>
    <t>CCTV-B-4.34.15</t>
  </si>
  <si>
    <t xml:space="preserve">suministro de modulo de apertura de gabinete </t>
  </si>
  <si>
    <t>CCTV-B-4.34.16</t>
  </si>
  <si>
    <t>suministro de cabinete tipo interperie (incluye transformador de aislamiento, proteccion de datos y protecciones eléctricas)</t>
  </si>
  <si>
    <t>CCTV-B-4.34.17</t>
  </si>
  <si>
    <t>suministro de brazo escualizable de 1,8 metros</t>
  </si>
  <si>
    <t>CCTV-B-4.34.18</t>
  </si>
  <si>
    <t>suministro de poe cámara</t>
  </si>
  <si>
    <t>CCTV-B-4.34.23</t>
  </si>
  <si>
    <t>poste de concreto de 14 mts</t>
  </si>
  <si>
    <t>VALOR TOTAL</t>
  </si>
  <si>
    <t>Valor Total en letras_____________________________________________________________________________________________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</si>
  <si>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</si>
  <si>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</si>
  <si>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</si>
  <si>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</si>
  <si>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</si>
  <si>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</si>
  <si>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</si>
  <si>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CCTV-4.16</t>
  </si>
  <si>
    <t>Mantenimiento preventivo a cámaras internas del estadio atanasio girardot</t>
  </si>
  <si>
    <t>CCTV-4.18</t>
  </si>
  <si>
    <t>Mantenimiento preventivo a cámaras del proyecto estadio seguro</t>
  </si>
  <si>
    <t>CCTV-4.20</t>
  </si>
  <si>
    <t>Mantenimiento preventivo de cámaras de 9 parques (belen, chinca, malibú, el ajedres, carlos e restrepo, bailarina, prado centro, parque la frontera, parque bolivar y ciudadela universitaria) + 4 cámaras adicionales</t>
  </si>
  <si>
    <t>CCTV-4.21</t>
  </si>
  <si>
    <t>Mantenimiento preventivo a cámaras plan maestro etapa 1</t>
  </si>
  <si>
    <t>CCTV-4.22</t>
  </si>
  <si>
    <t>Mantenimiento preventivo a cámaras plan maestro etapa 2</t>
  </si>
  <si>
    <t>CCTV-4.23</t>
  </si>
  <si>
    <t>Mantenimiento preventivo de los sistemas de visualización, gestión y almacenamiento de video.</t>
  </si>
  <si>
    <t>CCTV-4.24</t>
  </si>
  <si>
    <t>Mantenimiento preventivo de centros de monitoreo y sitios remotos:
- 9 centros de monitoreo: laureles, belen, manrique, 12 de octubre, poblado, buenos aires, estadio, san javier y parques del rio
- 8 sitios remotos: la oriental, pajarito, alcaldia, metro, transito, candelaria, SIPOL, San Cristobal</t>
  </si>
  <si>
    <t>CCTV-4.25</t>
  </si>
  <si>
    <t>Mantenimiento preventivo plataforma inalámbrica</t>
  </si>
  <si>
    <t>CCTV-4.26</t>
  </si>
  <si>
    <t>Mantenimiento preventivo infraestructura de fibra forpo</t>
  </si>
  <si>
    <t>CCTV-4.27</t>
  </si>
  <si>
    <t>Mantenimiento preventivo infraestructura de fibra en estaciones base (incluye rocería del cerramiento de las estaciones base)</t>
  </si>
  <si>
    <t>CCTV-4.29</t>
  </si>
  <si>
    <t>Limpieza y pintura de postes</t>
  </si>
  <si>
    <t>CCTV-4.30</t>
  </si>
  <si>
    <t>Soporte para reconfiguración del sistema</t>
  </si>
  <si>
    <t>CCTV-4.33</t>
  </si>
  <si>
    <t>CCTV-4.34</t>
  </si>
  <si>
    <t>Suministro e Instalación PVV</t>
  </si>
  <si>
    <t>Detalle Costos Traslado Punto de Video</t>
  </si>
  <si>
    <t>Desmonte y Montaje</t>
  </si>
  <si>
    <t>Subtotal</t>
  </si>
  <si>
    <t>Total</t>
  </si>
  <si>
    <t>Traslado Punto de Video Vigilancia</t>
  </si>
  <si>
    <t>Detalle Costo Punto Video Vigilancia PTZ</t>
  </si>
  <si>
    <t>instalación de tuberia imc 1"</t>
  </si>
  <si>
    <t>instalación de coraza metalica 1". inlcuye accesorios</t>
  </si>
  <si>
    <t>instalación de conector api recto o curvo 1"</t>
  </si>
  <si>
    <t>CCTV-B-4.34.19</t>
  </si>
  <si>
    <t>suministro de tuberia pvc de 2"</t>
  </si>
  <si>
    <t>CCTV-B-4.34.20</t>
  </si>
  <si>
    <t>suministro de tuberia imc 1"</t>
  </si>
  <si>
    <t>CCTV-B-4.34.21</t>
  </si>
  <si>
    <t>suministro de coraza metalica 1" (inlcuye accesorios)</t>
  </si>
  <si>
    <t>CCTV-B-4.34.22</t>
  </si>
  <si>
    <t>suministro de conector api recto o curvo 1"</t>
  </si>
  <si>
    <t>Suministro e Implementación Nuevo Punto de Video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</si>
</sst>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\ * #,##0.00_-;\-&quot;$&quot;\ * #,##0.00_-;_-&quot;$&quot;\ 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&quot;$&quot;\ * #,##0_-;\-&quot;$&quot;\ * #,##0_-;_-&quot;$&quot;\ * &quot;-&quot;??_-;_-@_-"/>
    <numFmt numFmtId="168" formatCode="&quot;$&quot;\ #,##0_);[Red]\(&quot;$&quot;\ #,##0\)"/>
    <numFmt numFmtId="169" formatCode="&quot;$&quot;\ 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5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</cellStyleXfs>
  <cellXfs count="92">
    <xf numFmtId="0" fontId="0" fillId="0" borderId="0" xfId="0"/>
    <xf numFmtId="0" fontId="0" fillId="0" borderId="10" xfId="0" applyFont="1" applyBorder="1" applyAlignment="1">
      <alignment horizontal="center" vertical="center"/>
    </xf>
    <xf numFmtId="167" fontId="0" fillId="33" borderId="10" xfId="42" applyNumberFormat="1" applyFont="1" applyFill="1" applyBorder="1" applyAlignment="1">
      <alignment vertical="center"/>
    </xf>
    <xf numFmtId="167" fontId="0" fillId="0" borderId="10" xfId="42" applyNumberFormat="1" applyFont="1" applyBorder="1" applyAlignment="1">
      <alignment vertical="center"/>
    </xf>
    <xf numFmtId="167" fontId="0" fillId="0" borderId="10" xfId="42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7" fontId="0" fillId="0" borderId="10" xfId="42" applyNumberFormat="1" applyFont="1" applyBorder="1" applyAlignment="1"/>
    <xf numFmtId="167" fontId="16" fillId="33" borderId="10" xfId="42" applyNumberFormat="1" applyFont="1" applyFill="1" applyBorder="1" applyAlignment="1"/>
    <xf numFmtId="167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wrapText="1"/>
    </xf>
    <xf numFmtId="0" fontId="0" fillId="33" borderId="10" xfId="0" applyFill="1" applyBorder="1" applyAlignment="1">
      <alignment horizontal="center" vertical="center"/>
    </xf>
    <xf numFmtId="3" fontId="26" fillId="33" borderId="10" xfId="49" applyNumberFormat="1" applyFont="1" applyFill="1" applyBorder="1" applyAlignment="1" applyProtection="1">
      <alignment horizontal="center" vertical="center" wrapText="1"/>
    </xf>
    <xf numFmtId="3" fontId="26" fillId="33" borderId="10" xfId="49" applyNumberFormat="1" applyFont="1" applyFill="1" applyBorder="1" applyAlignment="1" applyProtection="1">
      <alignment horizontal="center" vertical="center" wrapText="1"/>
      <protection locked="0"/>
    </xf>
    <xf numFmtId="164" fontId="26" fillId="33" borderId="10" xfId="42" applyFont="1" applyFill="1" applyBorder="1" applyAlignment="1" applyProtection="1">
      <alignment horizontal="center" vertical="center" wrapText="1"/>
      <protection locked="0"/>
    </xf>
    <xf numFmtId="9" fontId="16" fillId="33" borderId="10" xfId="0" applyNumberFormat="1" applyFont="1" applyFill="1" applyBorder="1" applyAlignment="1">
      <alignment vertical="center"/>
    </xf>
    <xf numFmtId="0" fontId="27" fillId="34" borderId="0" xfId="48" applyFont="1" applyFill="1"/>
    <xf numFmtId="169" fontId="16" fillId="33" borderId="10" xfId="0" applyNumberFormat="1" applyFont="1" applyFill="1" applyBorder="1" applyAlignment="1">
      <alignment vertical="center"/>
    </xf>
    <xf numFmtId="167" fontId="16" fillId="33" borderId="10" xfId="42" applyNumberFormat="1" applyFont="1" applyFill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0" fillId="0" borderId="0" xfId="0" applyFont="1" applyAlignment="1"/>
    <xf numFmtId="167" fontId="16" fillId="33" borderId="10" xfId="50" applyNumberFormat="1" applyFont="1" applyFill="1" applyBorder="1" applyAlignment="1"/>
    <xf numFmtId="0" fontId="0" fillId="0" borderId="0" xfId="0" applyFont="1" applyFill="1" applyBorder="1" applyAlignment="1"/>
    <xf numFmtId="168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1" applyFont="1" applyBorder="1"/>
    <xf numFmtId="0" fontId="23" fillId="0" borderId="0" xfId="0" applyFont="1" applyFill="1" applyBorder="1"/>
    <xf numFmtId="0" fontId="23" fillId="0" borderId="0" xfId="0" applyFont="1" applyBorder="1"/>
    <xf numFmtId="0" fontId="0" fillId="0" borderId="0" xfId="0" applyAlignment="1">
      <alignment horizontal="center"/>
    </xf>
    <xf numFmtId="0" fontId="27" fillId="0" borderId="0" xfId="48" applyFont="1" applyFill="1" applyAlignment="1">
      <alignment horizontal="center"/>
    </xf>
    <xf numFmtId="0" fontId="27" fillId="0" borderId="0" xfId="48" applyFont="1" applyFill="1"/>
    <xf numFmtId="0" fontId="0" fillId="0" borderId="0" xfId="0" applyFill="1"/>
    <xf numFmtId="167" fontId="0" fillId="0" borderId="0" xfId="0" applyNumberFormat="1" applyFill="1"/>
    <xf numFmtId="0" fontId="0" fillId="0" borderId="0" xfId="0" applyFont="1" applyFill="1" applyAlignment="1"/>
    <xf numFmtId="0" fontId="28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167" fontId="0" fillId="0" borderId="0" xfId="0" applyNumberFormat="1" applyFont="1" applyAlignment="1"/>
    <xf numFmtId="0" fontId="0" fillId="0" borderId="10" xfId="0" applyFill="1" applyBorder="1" applyAlignment="1">
      <alignment horizontal="center"/>
    </xf>
    <xf numFmtId="167" fontId="28" fillId="0" borderId="10" xfId="42" applyNumberFormat="1" applyFont="1" applyFill="1" applyBorder="1" applyAlignment="1">
      <alignment vertic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0" borderId="10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7" fontId="0" fillId="0" borderId="0" xfId="42" applyNumberFormat="1" applyFont="1" applyBorder="1" applyAlignment="1">
      <alignment vertical="center"/>
    </xf>
    <xf numFmtId="167" fontId="0" fillId="0" borderId="0" xfId="42" applyNumberFormat="1" applyFont="1" applyFill="1" applyBorder="1" applyAlignment="1">
      <alignment vertical="center"/>
    </xf>
    <xf numFmtId="169" fontId="16" fillId="33" borderId="10" xfId="0" applyNumberFormat="1" applyFont="1" applyFill="1" applyBorder="1" applyAlignment="1">
      <alignment horizontal="right" vertical="center"/>
    </xf>
    <xf numFmtId="0" fontId="19" fillId="33" borderId="10" xfId="48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right" vertical="center"/>
    </xf>
    <xf numFmtId="0" fontId="19" fillId="33" borderId="11" xfId="48" applyFont="1" applyFill="1" applyBorder="1" applyAlignment="1">
      <alignment horizontal="center" vertical="center" wrapText="1"/>
    </xf>
    <xf numFmtId="0" fontId="19" fillId="33" borderId="13" xfId="48" applyFont="1" applyFill="1" applyBorder="1" applyAlignment="1">
      <alignment horizontal="center" vertical="center" wrapText="1"/>
    </xf>
    <xf numFmtId="0" fontId="19" fillId="33" borderId="12" xfId="48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167" fontId="14" fillId="0" borderId="10" xfId="42" applyNumberFormat="1" applyFont="1" applyFill="1" applyBorder="1" applyAlignment="1">
      <alignment vertical="center"/>
    </xf>
    <xf numFmtId="0" fontId="16" fillId="0" borderId="10" xfId="0" applyFont="1" applyFill="1" applyBorder="1" applyAlignment="1">
      <alignment horizontal="right"/>
    </xf>
    <xf numFmtId="167" fontId="16" fillId="0" borderId="10" xfId="42" applyNumberFormat="1" applyFont="1" applyFill="1" applyBorder="1" applyAlignment="1"/>
    <xf numFmtId="0" fontId="14" fillId="0" borderId="0" xfId="0" applyFont="1" applyFill="1" applyAlignment="1"/>
    <xf numFmtId="0" fontId="28" fillId="0" borderId="10" xfId="0" applyFont="1" applyFill="1" applyBorder="1" applyAlignment="1">
      <alignment wrapText="1"/>
    </xf>
    <xf numFmtId="167" fontId="28" fillId="0" borderId="10" xfId="42" applyNumberFormat="1" applyFont="1" applyFill="1" applyBorder="1" applyAlignment="1"/>
    <xf numFmtId="0" fontId="19" fillId="0" borderId="10" xfId="0" applyFont="1" applyFill="1" applyBorder="1" applyAlignment="1">
      <alignment horizontal="right"/>
    </xf>
    <xf numFmtId="9" fontId="19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center" vertical="center" wrapText="1"/>
    </xf>
    <xf numFmtId="0" fontId="28" fillId="0" borderId="0" xfId="0" applyFont="1" applyFill="1"/>
    <xf numFmtId="167" fontId="0" fillId="0" borderId="10" xfId="42" applyNumberFormat="1" applyFont="1" applyFill="1" applyBorder="1"/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50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1" xr:uid="{DBF49F39-1D33-4777-8FF2-149662A286AB}"/>
    <cellStyle name="Normal 7" xfId="46" xr:uid="{00000000-0005-0000-0000-000027000000}"/>
    <cellStyle name="Normal_alcatel basica" xfId="49" xr:uid="{BB83F247-1F0F-4C8C-B94D-852477741302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6"/>
  <sheetViews>
    <sheetView tabSelected="1" zoomScale="80" zoomScaleNormal="80" zoomScaleSheetLayoutView="85" workbookViewId="0">
      <selection activeCell="H154" sqref="H153:H154"/>
    </sheetView>
  </sheetViews>
  <sheetFormatPr baseColWidth="10" defaultColWidth="11.42578125" defaultRowHeight="15" x14ac:dyDescent="0.25"/>
  <cols>
    <col min="1" max="1" width="5.7109375" style="7" customWidth="1"/>
    <col min="2" max="2" width="15.7109375" style="7" customWidth="1"/>
    <col min="3" max="3" width="96" style="6" bestFit="1" customWidth="1"/>
    <col min="4" max="5" width="10.7109375" style="7" customWidth="1"/>
    <col min="6" max="7" width="15.7109375" style="7" customWidth="1"/>
    <col min="8" max="8" width="31.28515625" style="7" bestFit="1" customWidth="1"/>
    <col min="9" max="16384" width="11.42578125" style="7"/>
  </cols>
  <sheetData>
    <row r="1" spans="2:7" x14ac:dyDescent="0.25">
      <c r="B1" s="30"/>
      <c r="C1" s="30"/>
      <c r="D1" s="30"/>
      <c r="E1" s="30"/>
      <c r="F1" s="30"/>
      <c r="G1" s="30"/>
    </row>
    <row r="2" spans="2:7" ht="31.5" customHeight="1" x14ac:dyDescent="0.25">
      <c r="B2" s="68" t="s">
        <v>0</v>
      </c>
      <c r="C2" s="68"/>
      <c r="D2" s="68"/>
      <c r="E2" s="68"/>
      <c r="F2" s="68"/>
      <c r="G2" s="68"/>
    </row>
    <row r="3" spans="2:7" x14ac:dyDescent="0.25">
      <c r="B3" s="30"/>
      <c r="C3" s="30"/>
      <c r="D3" s="30"/>
      <c r="E3" s="30"/>
      <c r="F3" s="30"/>
      <c r="G3" s="30"/>
    </row>
    <row r="4" spans="2:7" x14ac:dyDescent="0.25">
      <c r="B4" s="69" t="s">
        <v>1</v>
      </c>
      <c r="C4" s="69"/>
      <c r="D4" s="69"/>
      <c r="E4" s="69"/>
      <c r="F4" s="69"/>
      <c r="G4" s="69"/>
    </row>
    <row r="5" spans="2:7" x14ac:dyDescent="0.25">
      <c r="B5" s="49" t="s">
        <v>2</v>
      </c>
      <c r="C5" s="27" t="s">
        <v>3</v>
      </c>
      <c r="D5" s="49" t="s">
        <v>4</v>
      </c>
      <c r="E5" s="49" t="s">
        <v>5</v>
      </c>
      <c r="F5" s="49" t="s">
        <v>6</v>
      </c>
      <c r="G5" s="49" t="s">
        <v>7</v>
      </c>
    </row>
    <row r="6" spans="2:7" x14ac:dyDescent="0.25">
      <c r="B6" s="1" t="s">
        <v>8</v>
      </c>
      <c r="C6" s="5" t="s">
        <v>9</v>
      </c>
      <c r="D6" s="1" t="s">
        <v>10</v>
      </c>
      <c r="E6" s="1">
        <v>1</v>
      </c>
      <c r="F6" s="4"/>
      <c r="G6" s="3">
        <f>F6*E6</f>
        <v>0</v>
      </c>
    </row>
    <row r="7" spans="2:7" x14ac:dyDescent="0.25">
      <c r="B7" s="1" t="s">
        <v>11</v>
      </c>
      <c r="C7" s="5" t="s">
        <v>12</v>
      </c>
      <c r="D7" s="1" t="s">
        <v>10</v>
      </c>
      <c r="E7" s="1">
        <v>1</v>
      </c>
      <c r="F7" s="4"/>
      <c r="G7" s="3">
        <f t="shared" ref="G7:G16" si="0">F7*E7</f>
        <v>0</v>
      </c>
    </row>
    <row r="8" spans="2:7" x14ac:dyDescent="0.25">
      <c r="B8" s="1" t="s">
        <v>13</v>
      </c>
      <c r="C8" s="5" t="s">
        <v>14</v>
      </c>
      <c r="D8" s="1" t="s">
        <v>10</v>
      </c>
      <c r="E8" s="1">
        <v>1</v>
      </c>
      <c r="F8" s="4"/>
      <c r="G8" s="3">
        <f t="shared" si="0"/>
        <v>0</v>
      </c>
    </row>
    <row r="9" spans="2:7" x14ac:dyDescent="0.25">
      <c r="B9" s="1" t="s">
        <v>15</v>
      </c>
      <c r="C9" s="5" t="s">
        <v>16</v>
      </c>
      <c r="D9" s="1" t="s">
        <v>10</v>
      </c>
      <c r="E9" s="1">
        <v>1</v>
      </c>
      <c r="F9" s="4"/>
      <c r="G9" s="3">
        <f t="shared" si="0"/>
        <v>0</v>
      </c>
    </row>
    <row r="10" spans="2:7" x14ac:dyDescent="0.25">
      <c r="B10" s="1" t="s">
        <v>17</v>
      </c>
      <c r="C10" s="5" t="s">
        <v>18</v>
      </c>
      <c r="D10" s="1" t="s">
        <v>10</v>
      </c>
      <c r="E10" s="1">
        <v>1</v>
      </c>
      <c r="F10" s="4"/>
      <c r="G10" s="3">
        <f t="shared" si="0"/>
        <v>0</v>
      </c>
    </row>
    <row r="11" spans="2:7" x14ac:dyDescent="0.25">
      <c r="B11" s="1" t="s">
        <v>19</v>
      </c>
      <c r="C11" s="5" t="s">
        <v>20</v>
      </c>
      <c r="D11" s="1" t="s">
        <v>10</v>
      </c>
      <c r="E11" s="1">
        <v>1</v>
      </c>
      <c r="F11" s="4"/>
      <c r="G11" s="3">
        <f t="shared" si="0"/>
        <v>0</v>
      </c>
    </row>
    <row r="12" spans="2:7" x14ac:dyDescent="0.25">
      <c r="B12" s="1" t="s">
        <v>21</v>
      </c>
      <c r="C12" s="5" t="s">
        <v>22</v>
      </c>
      <c r="D12" s="1" t="s">
        <v>10</v>
      </c>
      <c r="E12" s="1">
        <v>1</v>
      </c>
      <c r="F12" s="4"/>
      <c r="G12" s="3">
        <f t="shared" si="0"/>
        <v>0</v>
      </c>
    </row>
    <row r="13" spans="2:7" ht="30" x14ac:dyDescent="0.25">
      <c r="B13" s="1" t="s">
        <v>23</v>
      </c>
      <c r="C13" s="5" t="s">
        <v>24</v>
      </c>
      <c r="D13" s="1" t="s">
        <v>10</v>
      </c>
      <c r="E13" s="1">
        <v>1</v>
      </c>
      <c r="F13" s="4"/>
      <c r="G13" s="3">
        <f t="shared" si="0"/>
        <v>0</v>
      </c>
    </row>
    <row r="14" spans="2:7" x14ac:dyDescent="0.25">
      <c r="B14" s="1" t="s">
        <v>25</v>
      </c>
      <c r="C14" s="5" t="s">
        <v>26</v>
      </c>
      <c r="D14" s="1" t="s">
        <v>10</v>
      </c>
      <c r="E14" s="1">
        <v>1</v>
      </c>
      <c r="F14" s="4"/>
      <c r="G14" s="3">
        <f t="shared" si="0"/>
        <v>0</v>
      </c>
    </row>
    <row r="15" spans="2:7" ht="30" x14ac:dyDescent="0.25">
      <c r="B15" s="1" t="s">
        <v>27</v>
      </c>
      <c r="C15" s="5" t="s">
        <v>28</v>
      </c>
      <c r="D15" s="1" t="s">
        <v>10</v>
      </c>
      <c r="E15" s="1">
        <v>1</v>
      </c>
      <c r="F15" s="4"/>
      <c r="G15" s="3">
        <f t="shared" si="0"/>
        <v>0</v>
      </c>
    </row>
    <row r="16" spans="2:7" ht="30" x14ac:dyDescent="0.25">
      <c r="B16" s="1" t="s">
        <v>29</v>
      </c>
      <c r="C16" s="5" t="s">
        <v>30</v>
      </c>
      <c r="D16" s="1" t="s">
        <v>10</v>
      </c>
      <c r="E16" s="1">
        <v>1</v>
      </c>
      <c r="F16" s="4"/>
      <c r="G16" s="3">
        <f t="shared" si="0"/>
        <v>0</v>
      </c>
    </row>
    <row r="17" spans="1:26" x14ac:dyDescent="0.25">
      <c r="B17" s="64" t="s">
        <v>31</v>
      </c>
      <c r="C17" s="64"/>
      <c r="D17" s="64"/>
      <c r="E17" s="64"/>
      <c r="F17" s="64"/>
      <c r="G17" s="9">
        <f>SUM(G6:G16)</f>
        <v>0</v>
      </c>
    </row>
    <row r="18" spans="1:26" x14ac:dyDescent="0.25">
      <c r="B18" s="64" t="s">
        <v>32</v>
      </c>
      <c r="C18" s="64"/>
      <c r="D18" s="64"/>
      <c r="E18" s="64"/>
      <c r="F18" s="28">
        <v>0.12</v>
      </c>
      <c r="G18" s="9">
        <f>G17*F18</f>
        <v>0</v>
      </c>
    </row>
    <row r="19" spans="1:26" x14ac:dyDescent="0.25">
      <c r="B19" s="64" t="s">
        <v>33</v>
      </c>
      <c r="C19" s="64"/>
      <c r="D19" s="64"/>
      <c r="E19" s="64" t="s">
        <v>33</v>
      </c>
      <c r="F19" s="28">
        <v>0.08</v>
      </c>
      <c r="G19" s="9">
        <f>G17*F19</f>
        <v>0</v>
      </c>
    </row>
    <row r="20" spans="1:26" x14ac:dyDescent="0.25">
      <c r="B20" s="64" t="s">
        <v>34</v>
      </c>
      <c r="C20" s="64"/>
      <c r="D20" s="64"/>
      <c r="E20" s="64"/>
      <c r="F20" s="64"/>
      <c r="G20" s="9">
        <f>SUM(G17:G19)</f>
        <v>0</v>
      </c>
    </row>
    <row r="22" spans="1:26" s="30" customFormat="1" x14ac:dyDescent="0.25">
      <c r="B22" s="77" t="s">
        <v>1</v>
      </c>
      <c r="C22" s="77"/>
      <c r="D22" s="77"/>
      <c r="E22" s="77"/>
      <c r="F22" s="77"/>
      <c r="G22" s="77"/>
    </row>
    <row r="23" spans="1:26" s="30" customFormat="1" x14ac:dyDescent="0.25">
      <c r="B23" s="78" t="s">
        <v>2</v>
      </c>
      <c r="C23" s="79" t="s">
        <v>3</v>
      </c>
      <c r="D23" s="78" t="s">
        <v>4</v>
      </c>
      <c r="E23" s="78" t="s">
        <v>5</v>
      </c>
      <c r="F23" s="78" t="s">
        <v>6</v>
      </c>
      <c r="G23" s="78" t="s">
        <v>7</v>
      </c>
    </row>
    <row r="24" spans="1:26" s="30" customFormat="1" ht="30" x14ac:dyDescent="0.25">
      <c r="B24" s="44" t="s">
        <v>35</v>
      </c>
      <c r="C24" s="45" t="s">
        <v>36</v>
      </c>
      <c r="D24" s="80" t="s">
        <v>10</v>
      </c>
      <c r="E24" s="80">
        <v>1</v>
      </c>
      <c r="F24" s="4"/>
      <c r="G24" s="4">
        <f t="shared" ref="G24:G26" si="1">F24*E24</f>
        <v>0</v>
      </c>
    </row>
    <row r="25" spans="1:26" s="30" customFormat="1" ht="60" x14ac:dyDescent="0.25">
      <c r="B25" s="44" t="s">
        <v>37</v>
      </c>
      <c r="C25" s="45" t="s">
        <v>38</v>
      </c>
      <c r="D25" s="80" t="s">
        <v>10</v>
      </c>
      <c r="E25" s="80">
        <v>1</v>
      </c>
      <c r="F25" s="4"/>
      <c r="G25" s="4">
        <f t="shared" si="1"/>
        <v>0</v>
      </c>
    </row>
    <row r="26" spans="1:26" s="30" customFormat="1" ht="45" x14ac:dyDescent="0.25">
      <c r="B26" s="44" t="s">
        <v>39</v>
      </c>
      <c r="C26" s="45" t="s">
        <v>40</v>
      </c>
      <c r="D26" s="44" t="s">
        <v>10</v>
      </c>
      <c r="E26" s="44">
        <v>1</v>
      </c>
      <c r="F26" s="48"/>
      <c r="G26" s="4">
        <f t="shared" si="1"/>
        <v>0</v>
      </c>
      <c r="H26" s="43"/>
    </row>
    <row r="27" spans="1:26" s="30" customFormat="1" x14ac:dyDescent="0.25">
      <c r="B27" s="44" t="s">
        <v>179</v>
      </c>
      <c r="C27" s="85" t="s">
        <v>180</v>
      </c>
      <c r="D27" s="44" t="s">
        <v>76</v>
      </c>
      <c r="E27" s="44">
        <v>1</v>
      </c>
      <c r="F27" s="48"/>
      <c r="G27" s="81"/>
      <c r="H27" s="84"/>
    </row>
    <row r="28" spans="1:26" s="30" customFormat="1" ht="60" x14ac:dyDescent="0.25">
      <c r="B28" s="44" t="s">
        <v>181</v>
      </c>
      <c r="C28" s="45" t="s">
        <v>182</v>
      </c>
      <c r="D28" s="44" t="s">
        <v>76</v>
      </c>
      <c r="E28" s="44">
        <v>17</v>
      </c>
      <c r="F28" s="48"/>
      <c r="G28" s="81"/>
      <c r="H28" s="84"/>
    </row>
    <row r="29" spans="1:26" s="30" customFormat="1" x14ac:dyDescent="0.25">
      <c r="B29" s="44" t="s">
        <v>183</v>
      </c>
      <c r="C29" s="85" t="s">
        <v>184</v>
      </c>
      <c r="D29" s="44" t="s">
        <v>76</v>
      </c>
      <c r="E29" s="44">
        <v>1</v>
      </c>
      <c r="F29" s="48"/>
      <c r="G29" s="81"/>
      <c r="H29" s="84"/>
    </row>
    <row r="30" spans="1:26" s="40" customFormat="1" x14ac:dyDescent="0.25">
      <c r="A30" s="39"/>
      <c r="B30" s="44" t="s">
        <v>74</v>
      </c>
      <c r="C30" s="45" t="s">
        <v>75</v>
      </c>
      <c r="D30" s="44" t="s">
        <v>76</v>
      </c>
      <c r="E30" s="44">
        <v>1</v>
      </c>
      <c r="F30" s="48"/>
      <c r="G30" s="4">
        <f>F30*E30</f>
        <v>0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s="30" customFormat="1" x14ac:dyDescent="0.25">
      <c r="B31" s="44" t="s">
        <v>191</v>
      </c>
      <c r="C31" s="45" t="s">
        <v>192</v>
      </c>
      <c r="D31" s="44" t="s">
        <v>79</v>
      </c>
      <c r="E31" s="44">
        <v>50</v>
      </c>
      <c r="F31" s="86"/>
      <c r="G31" s="81"/>
      <c r="H31" s="84"/>
    </row>
    <row r="32" spans="1:26" s="30" customFormat="1" x14ac:dyDescent="0.25">
      <c r="B32" s="44" t="s">
        <v>77</v>
      </c>
      <c r="C32" s="85" t="s">
        <v>78</v>
      </c>
      <c r="D32" s="44" t="s">
        <v>79</v>
      </c>
      <c r="E32" s="44">
        <v>10</v>
      </c>
      <c r="F32" s="86"/>
      <c r="G32" s="81"/>
      <c r="H32" s="84"/>
    </row>
    <row r="33" spans="2:8" s="30" customFormat="1" x14ac:dyDescent="0.25">
      <c r="B33" s="87" t="s">
        <v>31</v>
      </c>
      <c r="C33" s="87"/>
      <c r="D33" s="87"/>
      <c r="E33" s="87"/>
      <c r="F33" s="87"/>
      <c r="G33" s="83">
        <f>SUM(G24:G32)</f>
        <v>0</v>
      </c>
      <c r="H33" s="43"/>
    </row>
    <row r="34" spans="2:8" s="30" customFormat="1" x14ac:dyDescent="0.25">
      <c r="B34" s="87" t="s">
        <v>41</v>
      </c>
      <c r="C34" s="87"/>
      <c r="D34" s="87"/>
      <c r="E34" s="87"/>
      <c r="F34" s="88">
        <v>0.19</v>
      </c>
      <c r="G34" s="83">
        <f>G33*F34</f>
        <v>0</v>
      </c>
      <c r="H34" s="43"/>
    </row>
    <row r="35" spans="2:8" s="30" customFormat="1" x14ac:dyDescent="0.25">
      <c r="B35" s="82" t="s">
        <v>34</v>
      </c>
      <c r="C35" s="82"/>
      <c r="D35" s="82"/>
      <c r="E35" s="82"/>
      <c r="F35" s="82"/>
      <c r="G35" s="83">
        <f>SUM(G33:G34)</f>
        <v>0</v>
      </c>
    </row>
    <row r="36" spans="2:8" s="30" customFormat="1" x14ac:dyDescent="0.25">
      <c r="C36" s="6"/>
    </row>
    <row r="37" spans="2:8" x14ac:dyDescent="0.25">
      <c r="B37" s="61" t="s">
        <v>42</v>
      </c>
      <c r="C37" s="62"/>
      <c r="D37" s="62"/>
      <c r="E37" s="62"/>
      <c r="F37" s="62"/>
      <c r="G37" s="63"/>
    </row>
    <row r="38" spans="2:8" x14ac:dyDescent="0.25">
      <c r="B38" s="49" t="s">
        <v>2</v>
      </c>
      <c r="C38" s="27" t="s">
        <v>3</v>
      </c>
      <c r="D38" s="49" t="s">
        <v>4</v>
      </c>
      <c r="E38" s="49" t="s">
        <v>5</v>
      </c>
      <c r="F38" s="49" t="s">
        <v>6</v>
      </c>
      <c r="G38" s="49" t="s">
        <v>7</v>
      </c>
    </row>
    <row r="39" spans="2:8" x14ac:dyDescent="0.25">
      <c r="B39" s="11" t="s">
        <v>43</v>
      </c>
      <c r="C39" s="12" t="s">
        <v>44</v>
      </c>
      <c r="D39" s="11" t="s">
        <v>45</v>
      </c>
      <c r="E39" s="26">
        <v>853</v>
      </c>
      <c r="F39" s="4"/>
      <c r="G39" s="3">
        <f t="shared" ref="G39:G42" si="2">F39*E39</f>
        <v>0</v>
      </c>
    </row>
    <row r="40" spans="2:8" s="30" customFormat="1" x14ac:dyDescent="0.25">
      <c r="B40" s="11" t="s">
        <v>169</v>
      </c>
      <c r="C40" s="12" t="s">
        <v>170</v>
      </c>
      <c r="D40" s="11" t="s">
        <v>45</v>
      </c>
      <c r="E40" s="26">
        <v>28</v>
      </c>
      <c r="F40" s="4"/>
      <c r="G40" s="3"/>
    </row>
    <row r="41" spans="2:8" x14ac:dyDescent="0.25">
      <c r="B41" s="11" t="s">
        <v>171</v>
      </c>
      <c r="C41" s="12" t="s">
        <v>172</v>
      </c>
      <c r="D41" s="11" t="s">
        <v>45</v>
      </c>
      <c r="E41" s="26">
        <v>134</v>
      </c>
      <c r="F41" s="4"/>
      <c r="G41" s="3">
        <f t="shared" si="2"/>
        <v>0</v>
      </c>
    </row>
    <row r="42" spans="2:8" ht="45" x14ac:dyDescent="0.25">
      <c r="B42" s="11" t="s">
        <v>173</v>
      </c>
      <c r="C42" s="12" t="s">
        <v>174</v>
      </c>
      <c r="D42" s="11" t="s">
        <v>45</v>
      </c>
      <c r="E42" s="26">
        <v>130</v>
      </c>
      <c r="F42" s="4"/>
      <c r="G42" s="3">
        <f t="shared" si="2"/>
        <v>0</v>
      </c>
    </row>
    <row r="43" spans="2:8" s="30" customFormat="1" x14ac:dyDescent="0.25">
      <c r="B43" s="11" t="s">
        <v>175</v>
      </c>
      <c r="C43" s="12" t="s">
        <v>176</v>
      </c>
      <c r="D43" s="11" t="s">
        <v>45</v>
      </c>
      <c r="E43" s="11">
        <v>450</v>
      </c>
      <c r="F43" s="4"/>
      <c r="G43" s="3"/>
    </row>
    <row r="44" spans="2:8" s="30" customFormat="1" x14ac:dyDescent="0.25">
      <c r="B44" s="11" t="s">
        <v>177</v>
      </c>
      <c r="C44" s="12" t="s">
        <v>178</v>
      </c>
      <c r="D44" s="11" t="s">
        <v>45</v>
      </c>
      <c r="E44" s="11">
        <v>46</v>
      </c>
      <c r="F44" s="4"/>
      <c r="G44" s="3"/>
    </row>
    <row r="45" spans="2:8" s="30" customFormat="1" x14ac:dyDescent="0.25">
      <c r="B45" s="11" t="s">
        <v>185</v>
      </c>
      <c r="C45" s="12" t="s">
        <v>186</v>
      </c>
      <c r="D45" s="11" t="s">
        <v>76</v>
      </c>
      <c r="E45" s="11">
        <v>1</v>
      </c>
      <c r="F45" s="4"/>
      <c r="G45" s="3"/>
    </row>
    <row r="46" spans="2:8" s="30" customFormat="1" ht="30" x14ac:dyDescent="0.25">
      <c r="B46" s="11" t="s">
        <v>187</v>
      </c>
      <c r="C46" s="13" t="s">
        <v>188</v>
      </c>
      <c r="D46" s="11" t="s">
        <v>76</v>
      </c>
      <c r="E46" s="11">
        <v>1</v>
      </c>
      <c r="F46" s="4"/>
      <c r="G46" s="3"/>
    </row>
    <row r="47" spans="2:8" x14ac:dyDescent="0.25">
      <c r="B47" s="14"/>
      <c r="C47" s="15" t="s">
        <v>46</v>
      </c>
      <c r="D47" s="16"/>
      <c r="E47" s="16"/>
      <c r="F47" s="2"/>
      <c r="G47" s="2"/>
    </row>
    <row r="48" spans="2:8" x14ac:dyDescent="0.25">
      <c r="B48" s="11" t="s">
        <v>189</v>
      </c>
      <c r="C48" s="12" t="s">
        <v>190</v>
      </c>
      <c r="D48" s="11" t="s">
        <v>45</v>
      </c>
      <c r="E48" s="11">
        <v>200</v>
      </c>
      <c r="F48" s="51"/>
      <c r="G48" s="51"/>
    </row>
    <row r="49" spans="2:7" s="30" customFormat="1" x14ac:dyDescent="0.25">
      <c r="B49" s="11" t="s">
        <v>47</v>
      </c>
      <c r="C49" s="12" t="s">
        <v>48</v>
      </c>
      <c r="D49" s="11" t="s">
        <v>49</v>
      </c>
      <c r="E49" s="11">
        <v>0.5</v>
      </c>
      <c r="F49" s="8">
        <v>150000000</v>
      </c>
      <c r="G49" s="3">
        <f>F49*E49</f>
        <v>75000000</v>
      </c>
    </row>
    <row r="50" spans="2:7" s="30" customFormat="1" x14ac:dyDescent="0.25">
      <c r="B50" s="11" t="s">
        <v>193</v>
      </c>
      <c r="C50" s="12" t="s">
        <v>101</v>
      </c>
      <c r="D50" s="11" t="s">
        <v>4</v>
      </c>
      <c r="E50" s="11">
        <v>4</v>
      </c>
      <c r="F50" s="8"/>
      <c r="G50" s="3"/>
    </row>
    <row r="51" spans="2:7" s="30" customFormat="1" x14ac:dyDescent="0.25">
      <c r="B51" s="11" t="s">
        <v>194</v>
      </c>
      <c r="C51" s="12" t="s">
        <v>195</v>
      </c>
      <c r="D51" s="11" t="s">
        <v>4</v>
      </c>
      <c r="E51" s="11">
        <v>4</v>
      </c>
      <c r="F51" s="8"/>
      <c r="G51" s="3"/>
    </row>
    <row r="52" spans="2:7" x14ac:dyDescent="0.25">
      <c r="B52" s="64" t="s">
        <v>50</v>
      </c>
      <c r="C52" s="64"/>
      <c r="D52" s="64"/>
      <c r="E52" s="64"/>
      <c r="F52" s="64"/>
      <c r="G52" s="9">
        <f>SUM(G39:G51)</f>
        <v>75000000</v>
      </c>
    </row>
    <row r="53" spans="2:7" x14ac:dyDescent="0.25">
      <c r="B53" s="64" t="s">
        <v>32</v>
      </c>
      <c r="C53" s="64"/>
      <c r="D53" s="64"/>
      <c r="E53" s="64"/>
      <c r="F53" s="28">
        <v>0.12</v>
      </c>
      <c r="G53" s="9">
        <f>G52*F53</f>
        <v>9000000</v>
      </c>
    </row>
    <row r="54" spans="2:7" x14ac:dyDescent="0.25">
      <c r="B54" s="64" t="s">
        <v>33</v>
      </c>
      <c r="C54" s="64"/>
      <c r="D54" s="64"/>
      <c r="E54" s="64" t="s">
        <v>33</v>
      </c>
      <c r="F54" s="28">
        <v>0.08</v>
      </c>
      <c r="G54" s="9">
        <f>G52*F54</f>
        <v>6000000</v>
      </c>
    </row>
    <row r="55" spans="2:7" x14ac:dyDescent="0.25">
      <c r="B55" s="64" t="s">
        <v>51</v>
      </c>
      <c r="C55" s="64"/>
      <c r="D55" s="64"/>
      <c r="E55" s="64"/>
      <c r="F55" s="64"/>
      <c r="G55" s="9">
        <f>SUM(G52:G54)</f>
        <v>90000000</v>
      </c>
    </row>
    <row r="56" spans="2:7" customFormat="1" x14ac:dyDescent="0.25">
      <c r="D56" s="38"/>
      <c r="E56" s="38"/>
    </row>
    <row r="57" spans="2:7" customFormat="1" x14ac:dyDescent="0.25">
      <c r="B57" s="57" t="s">
        <v>52</v>
      </c>
      <c r="C57" s="57"/>
      <c r="D57" s="57"/>
      <c r="E57" s="57"/>
      <c r="F57" s="57"/>
      <c r="G57" s="57"/>
    </row>
    <row r="58" spans="2:7" customFormat="1" x14ac:dyDescent="0.25">
      <c r="B58" s="17" t="s">
        <v>2</v>
      </c>
      <c r="C58" s="17" t="s">
        <v>3</v>
      </c>
      <c r="D58" s="18" t="s">
        <v>4</v>
      </c>
      <c r="E58" s="18" t="s">
        <v>53</v>
      </c>
      <c r="F58" s="19" t="s">
        <v>6</v>
      </c>
      <c r="G58" s="19" t="s">
        <v>7</v>
      </c>
    </row>
    <row r="59" spans="2:7" customFormat="1" x14ac:dyDescent="0.25">
      <c r="B59" s="11" t="s">
        <v>54</v>
      </c>
      <c r="C59" s="13" t="s">
        <v>55</v>
      </c>
      <c r="D59" s="11" t="s">
        <v>56</v>
      </c>
      <c r="E59" s="11">
        <v>1</v>
      </c>
      <c r="F59" s="3">
        <v>269544.91200000007</v>
      </c>
      <c r="G59" s="4">
        <f>F59*E59</f>
        <v>269544.91200000007</v>
      </c>
    </row>
    <row r="60" spans="2:7" customFormat="1" x14ac:dyDescent="0.25">
      <c r="B60" s="11" t="s">
        <v>57</v>
      </c>
      <c r="C60" s="13" t="s">
        <v>58</v>
      </c>
      <c r="D60" s="11" t="s">
        <v>56</v>
      </c>
      <c r="E60" s="11">
        <v>1</v>
      </c>
      <c r="F60" s="3">
        <v>160766.424</v>
      </c>
      <c r="G60" s="4">
        <f t="shared" ref="G60:G67" si="3">F60*E60</f>
        <v>160766.424</v>
      </c>
    </row>
    <row r="61" spans="2:7" customFormat="1" x14ac:dyDescent="0.25">
      <c r="B61" s="11" t="s">
        <v>59</v>
      </c>
      <c r="C61" s="13" t="s">
        <v>60</v>
      </c>
      <c r="D61" s="11" t="s">
        <v>56</v>
      </c>
      <c r="E61" s="11">
        <v>1</v>
      </c>
      <c r="F61" s="3">
        <v>547092</v>
      </c>
      <c r="G61" s="4">
        <f t="shared" si="3"/>
        <v>547092</v>
      </c>
    </row>
    <row r="62" spans="2:7" customFormat="1" x14ac:dyDescent="0.25">
      <c r="B62" s="11" t="s">
        <v>61</v>
      </c>
      <c r="C62" s="13" t="s">
        <v>62</v>
      </c>
      <c r="D62" s="11" t="s">
        <v>56</v>
      </c>
      <c r="E62" s="11">
        <v>1</v>
      </c>
      <c r="F62" s="3">
        <v>5212.1399642502438</v>
      </c>
      <c r="G62" s="4">
        <f t="shared" si="3"/>
        <v>5212.1399642502438</v>
      </c>
    </row>
    <row r="63" spans="2:7" customFormat="1" x14ac:dyDescent="0.25">
      <c r="B63" s="11" t="s">
        <v>63</v>
      </c>
      <c r="C63" s="13" t="s">
        <v>64</v>
      </c>
      <c r="D63" s="11" t="s">
        <v>56</v>
      </c>
      <c r="E63" s="11">
        <v>1</v>
      </c>
      <c r="F63" s="3">
        <v>9727.2626039378247</v>
      </c>
      <c r="G63" s="4">
        <f t="shared" si="3"/>
        <v>9727.2626039378247</v>
      </c>
    </row>
    <row r="64" spans="2:7" customFormat="1" x14ac:dyDescent="0.25">
      <c r="B64" s="11" t="s">
        <v>65</v>
      </c>
      <c r="C64" s="13" t="s">
        <v>66</v>
      </c>
      <c r="D64" s="11" t="s">
        <v>56</v>
      </c>
      <c r="E64" s="11">
        <v>1</v>
      </c>
      <c r="F64" s="3">
        <v>3913.8862368020859</v>
      </c>
      <c r="G64" s="4">
        <f t="shared" si="3"/>
        <v>3913.8862368020859</v>
      </c>
    </row>
    <row r="65" spans="2:8" customFormat="1" x14ac:dyDescent="0.25">
      <c r="B65" s="11" t="s">
        <v>67</v>
      </c>
      <c r="C65" s="13" t="s">
        <v>68</v>
      </c>
      <c r="D65" s="11" t="s">
        <v>69</v>
      </c>
      <c r="E65" s="11">
        <v>1</v>
      </c>
      <c r="F65" s="3">
        <v>1182.257820274458</v>
      </c>
      <c r="G65" s="4">
        <f t="shared" si="3"/>
        <v>1182.257820274458</v>
      </c>
    </row>
    <row r="66" spans="2:8" customFormat="1" x14ac:dyDescent="0.25">
      <c r="B66" s="11" t="s">
        <v>70</v>
      </c>
      <c r="C66" s="13" t="s">
        <v>71</v>
      </c>
      <c r="D66" s="11" t="s">
        <v>69</v>
      </c>
      <c r="E66" s="11">
        <v>1</v>
      </c>
      <c r="F66" s="3">
        <v>1029401.1000000001</v>
      </c>
      <c r="G66" s="4">
        <f t="shared" si="3"/>
        <v>1029401.1000000001</v>
      </c>
    </row>
    <row r="67" spans="2:8" customFormat="1" x14ac:dyDescent="0.25">
      <c r="B67" s="11" t="s">
        <v>72</v>
      </c>
      <c r="C67" s="13" t="s">
        <v>73</v>
      </c>
      <c r="D67" s="11" t="s">
        <v>69</v>
      </c>
      <c r="E67" s="11">
        <v>1</v>
      </c>
      <c r="F67" s="3">
        <v>945138.01199999999</v>
      </c>
      <c r="G67" s="4">
        <f t="shared" si="3"/>
        <v>945138.01199999999</v>
      </c>
    </row>
    <row r="68" spans="2:8" customFormat="1" x14ac:dyDescent="0.25">
      <c r="B68" s="52"/>
      <c r="C68" s="53"/>
      <c r="D68" s="52"/>
      <c r="E68" s="52"/>
      <c r="F68" s="54"/>
      <c r="G68" s="55"/>
    </row>
    <row r="69" spans="2:8" customFormat="1" x14ac:dyDescent="0.25">
      <c r="B69" s="71" t="s">
        <v>196</v>
      </c>
      <c r="C69" s="72"/>
      <c r="D69" s="72"/>
      <c r="E69" s="72"/>
      <c r="F69" s="72"/>
      <c r="G69" s="73"/>
    </row>
    <row r="70" spans="2:8" customFormat="1" x14ac:dyDescent="0.25">
      <c r="B70" s="74" t="s">
        <v>197</v>
      </c>
      <c r="C70" s="75"/>
      <c r="D70" s="75"/>
      <c r="E70" s="75"/>
      <c r="F70" s="75"/>
      <c r="G70" s="76"/>
    </row>
    <row r="71" spans="2:8" customFormat="1" x14ac:dyDescent="0.25">
      <c r="B71" s="17" t="s">
        <v>2</v>
      </c>
      <c r="C71" s="17" t="s">
        <v>3</v>
      </c>
      <c r="D71" s="18" t="s">
        <v>4</v>
      </c>
      <c r="E71" s="18" t="s">
        <v>53</v>
      </c>
      <c r="F71" s="19" t="s">
        <v>6</v>
      </c>
      <c r="G71" s="19" t="s">
        <v>7</v>
      </c>
    </row>
    <row r="72" spans="2:8" customFormat="1" x14ac:dyDescent="0.25">
      <c r="B72" s="11" t="s">
        <v>102</v>
      </c>
      <c r="C72" s="13" t="s">
        <v>103</v>
      </c>
      <c r="D72" s="11" t="s">
        <v>104</v>
      </c>
      <c r="E72" s="11">
        <v>1</v>
      </c>
      <c r="F72" s="3">
        <v>174011</v>
      </c>
      <c r="G72" s="4">
        <v>174011</v>
      </c>
    </row>
    <row r="73" spans="2:8" customFormat="1" x14ac:dyDescent="0.25">
      <c r="B73" s="11" t="s">
        <v>105</v>
      </c>
      <c r="C73" s="13" t="s">
        <v>106</v>
      </c>
      <c r="D73" s="11" t="s">
        <v>104</v>
      </c>
      <c r="E73" s="11">
        <v>1</v>
      </c>
      <c r="F73" s="3">
        <v>362818</v>
      </c>
      <c r="G73" s="4">
        <v>362818</v>
      </c>
    </row>
    <row r="74" spans="2:8" customFormat="1" x14ac:dyDescent="0.25">
      <c r="B74" s="11" t="s">
        <v>107</v>
      </c>
      <c r="C74" s="13" t="s">
        <v>108</v>
      </c>
      <c r="D74" s="11" t="s">
        <v>104</v>
      </c>
      <c r="E74" s="11">
        <v>1</v>
      </c>
      <c r="F74" s="3">
        <v>1757562.4500000002</v>
      </c>
      <c r="G74" s="4">
        <v>1757562.4500000002</v>
      </c>
    </row>
    <row r="75" spans="2:8" customFormat="1" x14ac:dyDescent="0.25">
      <c r="B75" s="11" t="s">
        <v>109</v>
      </c>
      <c r="C75" s="13" t="s">
        <v>110</v>
      </c>
      <c r="D75" s="11" t="s">
        <v>104</v>
      </c>
      <c r="E75" s="11">
        <v>1</v>
      </c>
      <c r="F75" s="3">
        <v>290017</v>
      </c>
      <c r="G75" s="4">
        <v>290017</v>
      </c>
    </row>
    <row r="76" spans="2:8" customFormat="1" x14ac:dyDescent="0.25">
      <c r="B76" s="11" t="s">
        <v>111</v>
      </c>
      <c r="C76" s="13" t="s">
        <v>71</v>
      </c>
      <c r="D76" s="11" t="s">
        <v>104</v>
      </c>
      <c r="E76" s="11">
        <v>1</v>
      </c>
      <c r="F76" s="3">
        <v>1029401.1000000001</v>
      </c>
      <c r="G76" s="4">
        <v>1029401.1000000001</v>
      </c>
    </row>
    <row r="77" spans="2:8" customFormat="1" x14ac:dyDescent="0.25">
      <c r="B77" s="11" t="s">
        <v>112</v>
      </c>
      <c r="C77" s="13" t="s">
        <v>73</v>
      </c>
      <c r="D77" s="11" t="s">
        <v>104</v>
      </c>
      <c r="E77" s="11">
        <v>1</v>
      </c>
      <c r="F77" s="3">
        <v>945138.01199999999</v>
      </c>
      <c r="G77" s="4">
        <v>945138.01199999999</v>
      </c>
    </row>
    <row r="78" spans="2:8" customFormat="1" x14ac:dyDescent="0.25">
      <c r="B78" s="11" t="s">
        <v>113</v>
      </c>
      <c r="C78" s="13" t="s">
        <v>114</v>
      </c>
      <c r="D78" s="11" t="s">
        <v>56</v>
      </c>
      <c r="E78" s="11">
        <v>10</v>
      </c>
      <c r="F78" s="3">
        <v>269544.91200000007</v>
      </c>
      <c r="G78" s="4">
        <v>2695449.1200000006</v>
      </c>
    </row>
    <row r="79" spans="2:8" customFormat="1" x14ac:dyDescent="0.25">
      <c r="B79" s="11" t="s">
        <v>115</v>
      </c>
      <c r="C79" s="13" t="s">
        <v>116</v>
      </c>
      <c r="D79" s="11" t="s">
        <v>56</v>
      </c>
      <c r="E79" s="11">
        <v>10</v>
      </c>
      <c r="F79" s="3">
        <v>5212.1399642502438</v>
      </c>
      <c r="G79" s="4">
        <v>52121.399642502438</v>
      </c>
    </row>
    <row r="80" spans="2:8" customFormat="1" x14ac:dyDescent="0.25">
      <c r="B80" s="44" t="s">
        <v>117</v>
      </c>
      <c r="C80" s="45" t="s">
        <v>118</v>
      </c>
      <c r="D80" s="89" t="s">
        <v>119</v>
      </c>
      <c r="E80" s="89">
        <v>1</v>
      </c>
      <c r="F80" s="48">
        <v>2721428.5694999998</v>
      </c>
      <c r="G80" s="48">
        <v>2721428.5694999998</v>
      </c>
      <c r="H80" s="90"/>
    </row>
    <row r="81" spans="1:25" customFormat="1" x14ac:dyDescent="0.25">
      <c r="B81" s="70" t="s">
        <v>198</v>
      </c>
      <c r="C81" s="70"/>
      <c r="D81" s="70"/>
      <c r="E81" s="70"/>
      <c r="F81" s="70"/>
      <c r="G81" s="56">
        <f>SUM(G72:G80)</f>
        <v>10027946.651142502</v>
      </c>
    </row>
    <row r="82" spans="1:25" customFormat="1" x14ac:dyDescent="0.25">
      <c r="B82" s="70" t="s">
        <v>32</v>
      </c>
      <c r="C82" s="70"/>
      <c r="D82" s="70"/>
      <c r="E82" s="70"/>
      <c r="F82" s="20">
        <v>0.12</v>
      </c>
      <c r="G82" s="56">
        <f>G81*F82</f>
        <v>1203353.5981371002</v>
      </c>
    </row>
    <row r="83" spans="1:25" customFormat="1" x14ac:dyDescent="0.25">
      <c r="B83" s="70" t="s">
        <v>33</v>
      </c>
      <c r="C83" s="70"/>
      <c r="D83" s="70"/>
      <c r="E83" s="70"/>
      <c r="F83" s="20">
        <v>0.08</v>
      </c>
      <c r="G83" s="56">
        <f>G81*F83</f>
        <v>802235.73209140019</v>
      </c>
    </row>
    <row r="84" spans="1:25" customFormat="1" x14ac:dyDescent="0.25">
      <c r="B84" s="70" t="s">
        <v>199</v>
      </c>
      <c r="C84" s="70"/>
      <c r="D84" s="70"/>
      <c r="E84" s="70"/>
      <c r="F84" s="70"/>
      <c r="G84" s="56">
        <f>G81+G82+G83</f>
        <v>12033535.981371004</v>
      </c>
    </row>
    <row r="85" spans="1:25" customFormat="1" x14ac:dyDescent="0.25">
      <c r="B85" s="21"/>
      <c r="C85" s="21"/>
      <c r="D85" s="21"/>
      <c r="E85" s="21"/>
      <c r="F85" s="21"/>
      <c r="G85" s="21"/>
    </row>
    <row r="86" spans="1:25" customFormat="1" x14ac:dyDescent="0.25">
      <c r="B86" s="74" t="s">
        <v>200</v>
      </c>
      <c r="C86" s="75"/>
      <c r="D86" s="75"/>
      <c r="E86" s="75"/>
      <c r="F86" s="76"/>
      <c r="G86" s="22">
        <f>G84</f>
        <v>12033535.981371004</v>
      </c>
    </row>
    <row r="87" spans="1:25" customFormat="1" x14ac:dyDescent="0.25"/>
    <row r="88" spans="1:25" s="40" customFormat="1" x14ac:dyDescent="0.25">
      <c r="A88" s="39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</row>
    <row r="89" spans="1:25" s="40" customFormat="1" x14ac:dyDescent="0.25">
      <c r="A89" s="39"/>
      <c r="B89" s="57" t="s">
        <v>201</v>
      </c>
      <c r="C89" s="57"/>
      <c r="D89" s="57"/>
      <c r="E89" s="57"/>
      <c r="F89" s="57"/>
      <c r="G89" s="57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</row>
    <row r="90" spans="1:25" s="40" customFormat="1" x14ac:dyDescent="0.25">
      <c r="A90" s="39"/>
      <c r="B90" s="71" t="s">
        <v>120</v>
      </c>
      <c r="C90" s="72"/>
      <c r="D90" s="72"/>
      <c r="E90" s="72"/>
      <c r="F90" s="72"/>
      <c r="G90" s="73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spans="1:25" s="40" customFormat="1" x14ac:dyDescent="0.25">
      <c r="A91" s="39"/>
      <c r="B91" s="17" t="s">
        <v>2</v>
      </c>
      <c r="C91" s="17" t="s">
        <v>3</v>
      </c>
      <c r="D91" s="18" t="s">
        <v>4</v>
      </c>
      <c r="E91" s="18" t="s">
        <v>53</v>
      </c>
      <c r="F91" s="19" t="s">
        <v>6</v>
      </c>
      <c r="G91" s="19" t="s">
        <v>7</v>
      </c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 spans="1:25" s="40" customFormat="1" x14ac:dyDescent="0.25">
      <c r="A92" s="39"/>
      <c r="B92" s="11" t="s">
        <v>121</v>
      </c>
      <c r="C92" s="13" t="s">
        <v>122</v>
      </c>
      <c r="D92" s="11" t="s">
        <v>123</v>
      </c>
      <c r="E92" s="11">
        <v>10</v>
      </c>
      <c r="F92" s="3">
        <v>269544.91200000007</v>
      </c>
      <c r="G92" s="4">
        <v>2695449.1200000006</v>
      </c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</row>
    <row r="93" spans="1:25" s="40" customFormat="1" x14ac:dyDescent="0.25">
      <c r="A93" s="39"/>
      <c r="B93" s="11" t="s">
        <v>124</v>
      </c>
      <c r="C93" s="13" t="s">
        <v>125</v>
      </c>
      <c r="D93" s="11" t="s">
        <v>123</v>
      </c>
      <c r="E93" s="11">
        <v>10</v>
      </c>
      <c r="F93" s="3">
        <v>5212.1399642502438</v>
      </c>
      <c r="G93" s="4">
        <v>52121.399642502438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</row>
    <row r="94" spans="1:25" s="40" customFormat="1" x14ac:dyDescent="0.25">
      <c r="A94" s="39"/>
      <c r="B94" s="11" t="s">
        <v>126</v>
      </c>
      <c r="C94" s="13" t="s">
        <v>202</v>
      </c>
      <c r="D94" s="11" t="s">
        <v>123</v>
      </c>
      <c r="E94" s="11">
        <v>1</v>
      </c>
      <c r="F94" s="3">
        <v>9727.2626039378247</v>
      </c>
      <c r="G94" s="4">
        <v>9727.2626039378247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</row>
    <row r="95" spans="1:25" s="40" customFormat="1" x14ac:dyDescent="0.25">
      <c r="A95" s="39"/>
      <c r="B95" s="11" t="s">
        <v>127</v>
      </c>
      <c r="C95" s="13" t="s">
        <v>203</v>
      </c>
      <c r="D95" s="11" t="s">
        <v>123</v>
      </c>
      <c r="E95" s="11">
        <v>1</v>
      </c>
      <c r="F95" s="3">
        <v>3913.8862368020859</v>
      </c>
      <c r="G95" s="4">
        <v>3913.8862368020859</v>
      </c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</row>
    <row r="96" spans="1:25" s="40" customFormat="1" x14ac:dyDescent="0.25">
      <c r="A96" s="39"/>
      <c r="B96" s="11" t="s">
        <v>128</v>
      </c>
      <c r="C96" s="13" t="s">
        <v>204</v>
      </c>
      <c r="D96" s="11" t="s">
        <v>119</v>
      </c>
      <c r="E96" s="11">
        <v>1</v>
      </c>
      <c r="F96" s="3">
        <v>1182.257820274458</v>
      </c>
      <c r="G96" s="4">
        <v>1182.257820274458</v>
      </c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</row>
    <row r="97" spans="1:25" s="40" customFormat="1" x14ac:dyDescent="0.25">
      <c r="A97" s="39"/>
      <c r="B97" s="11" t="s">
        <v>129</v>
      </c>
      <c r="C97" s="13" t="s">
        <v>130</v>
      </c>
      <c r="D97" s="11" t="s">
        <v>119</v>
      </c>
      <c r="E97" s="11">
        <v>1</v>
      </c>
      <c r="F97" s="3">
        <v>1757562.4500000002</v>
      </c>
      <c r="G97" s="4">
        <v>1757562.4500000002</v>
      </c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 spans="1:25" s="40" customFormat="1" x14ac:dyDescent="0.25">
      <c r="A98" s="39"/>
      <c r="B98" s="11" t="s">
        <v>131</v>
      </c>
      <c r="C98" s="13" t="s">
        <v>132</v>
      </c>
      <c r="D98" s="11" t="s">
        <v>119</v>
      </c>
      <c r="E98" s="11">
        <v>1</v>
      </c>
      <c r="F98" s="3">
        <v>1429401.1</v>
      </c>
      <c r="G98" s="4">
        <v>1429401.1</v>
      </c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</row>
    <row r="99" spans="1:25" s="40" customFormat="1" x14ac:dyDescent="0.25">
      <c r="A99" s="39"/>
      <c r="B99" s="11" t="s">
        <v>133</v>
      </c>
      <c r="C99" s="13" t="s">
        <v>134</v>
      </c>
      <c r="D99" s="11" t="s">
        <v>119</v>
      </c>
      <c r="E99" s="11">
        <v>1</v>
      </c>
      <c r="F99" s="3">
        <v>290017</v>
      </c>
      <c r="G99" s="4">
        <v>290017</v>
      </c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</row>
    <row r="100" spans="1:25" s="40" customFormat="1" x14ac:dyDescent="0.25">
      <c r="A100" s="39"/>
      <c r="B100" s="44" t="s">
        <v>205</v>
      </c>
      <c r="C100" s="45" t="s">
        <v>206</v>
      </c>
      <c r="D100" s="44" t="s">
        <v>56</v>
      </c>
      <c r="E100" s="44">
        <v>10</v>
      </c>
      <c r="F100" s="48">
        <v>7140</v>
      </c>
      <c r="G100" s="48">
        <v>71400</v>
      </c>
      <c r="H100" s="90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 spans="1:25" s="40" customFormat="1" x14ac:dyDescent="0.25">
      <c r="A101" s="39"/>
      <c r="B101" s="44" t="s">
        <v>207</v>
      </c>
      <c r="C101" s="45" t="s">
        <v>208</v>
      </c>
      <c r="D101" s="44" t="s">
        <v>56</v>
      </c>
      <c r="E101" s="44">
        <v>6</v>
      </c>
      <c r="F101" s="48">
        <v>22674.561396062181</v>
      </c>
      <c r="G101" s="48">
        <v>136047.36837637308</v>
      </c>
      <c r="H101" s="90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</row>
    <row r="102" spans="1:25" s="40" customFormat="1" x14ac:dyDescent="0.25">
      <c r="A102" s="39"/>
      <c r="B102" s="44" t="s">
        <v>209</v>
      </c>
      <c r="C102" s="45" t="s">
        <v>210</v>
      </c>
      <c r="D102" s="44" t="s">
        <v>56</v>
      </c>
      <c r="E102" s="44">
        <v>3</v>
      </c>
      <c r="F102" s="48">
        <v>9245.8057631979136</v>
      </c>
      <c r="G102" s="48">
        <v>27737.417289593741</v>
      </c>
      <c r="H102" s="90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3" spans="1:25" s="40" customFormat="1" x14ac:dyDescent="0.25">
      <c r="A103" s="39"/>
      <c r="B103" s="44" t="s">
        <v>211</v>
      </c>
      <c r="C103" s="45" t="s">
        <v>212</v>
      </c>
      <c r="D103" s="44" t="s">
        <v>104</v>
      </c>
      <c r="E103" s="44">
        <v>2</v>
      </c>
      <c r="F103" s="48">
        <v>8505.966179725543</v>
      </c>
      <c r="G103" s="48">
        <v>17011.932359451086</v>
      </c>
      <c r="H103" s="90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</row>
    <row r="104" spans="1:25" s="40" customFormat="1" x14ac:dyDescent="0.25">
      <c r="A104" s="39"/>
      <c r="B104" s="44" t="s">
        <v>158</v>
      </c>
      <c r="C104" s="45" t="s">
        <v>159</v>
      </c>
      <c r="D104" s="44" t="s">
        <v>104</v>
      </c>
      <c r="E104" s="44">
        <v>1</v>
      </c>
      <c r="F104" s="48">
        <v>2721428.5694999998</v>
      </c>
      <c r="G104" s="48">
        <v>2721428.5694999998</v>
      </c>
      <c r="H104" s="90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</row>
    <row r="105" spans="1:25" s="40" customFormat="1" x14ac:dyDescent="0.25">
      <c r="A105" s="39"/>
      <c r="B105" s="70" t="s">
        <v>135</v>
      </c>
      <c r="C105" s="70"/>
      <c r="D105" s="70"/>
      <c r="E105" s="70"/>
      <c r="F105" s="70"/>
      <c r="G105" s="22">
        <f>SUM(G92:G104)</f>
        <v>9212999.763828937</v>
      </c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</row>
    <row r="106" spans="1:25" s="40" customFormat="1" x14ac:dyDescent="0.25">
      <c r="A106" s="39"/>
      <c r="B106" s="70" t="s">
        <v>32</v>
      </c>
      <c r="C106" s="70"/>
      <c r="D106" s="70"/>
      <c r="E106" s="70"/>
      <c r="F106" s="20">
        <v>0.12</v>
      </c>
      <c r="G106" s="22">
        <f>G105*F106</f>
        <v>1105559.9716594724</v>
      </c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</row>
    <row r="107" spans="1:25" s="40" customFormat="1" x14ac:dyDescent="0.25">
      <c r="A107" s="39"/>
      <c r="B107" s="70" t="s">
        <v>33</v>
      </c>
      <c r="C107" s="70"/>
      <c r="D107" s="70"/>
      <c r="E107" s="70" t="s">
        <v>33</v>
      </c>
      <c r="F107" s="20">
        <v>0.08</v>
      </c>
      <c r="G107" s="22">
        <f>G105*F107</f>
        <v>737039.98110631492</v>
      </c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</row>
    <row r="108" spans="1:25" s="40" customFormat="1" x14ac:dyDescent="0.25">
      <c r="A108" s="39"/>
      <c r="B108" s="70" t="s">
        <v>136</v>
      </c>
      <c r="C108" s="70"/>
      <c r="D108" s="70"/>
      <c r="E108" s="70"/>
      <c r="F108" s="70"/>
      <c r="G108" s="22">
        <f>G105+G106+G107</f>
        <v>11055599.716594724</v>
      </c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 spans="1:25" s="40" customFormat="1" x14ac:dyDescent="0.25">
      <c r="A109" s="39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 spans="1:25" s="40" customFormat="1" x14ac:dyDescent="0.25">
      <c r="A110" s="39"/>
      <c r="B110" s="71" t="s">
        <v>137</v>
      </c>
      <c r="C110" s="72"/>
      <c r="D110" s="72"/>
      <c r="E110" s="72"/>
      <c r="F110" s="72"/>
      <c r="G110" s="73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spans="1:25" s="40" customFormat="1" x14ac:dyDescent="0.25">
      <c r="A111" s="39"/>
      <c r="B111" s="17" t="s">
        <v>2</v>
      </c>
      <c r="C111" s="17" t="s">
        <v>3</v>
      </c>
      <c r="D111" s="18" t="s">
        <v>4</v>
      </c>
      <c r="E111" s="18" t="s">
        <v>53</v>
      </c>
      <c r="F111" s="19" t="s">
        <v>6</v>
      </c>
      <c r="G111" s="19" t="s">
        <v>7</v>
      </c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</row>
    <row r="112" spans="1:25" s="40" customFormat="1" x14ac:dyDescent="0.25">
      <c r="A112" s="39"/>
      <c r="B112" s="11" t="s">
        <v>138</v>
      </c>
      <c r="C112" s="13" t="s">
        <v>139</v>
      </c>
      <c r="D112" s="11" t="s">
        <v>104</v>
      </c>
      <c r="E112" s="11">
        <v>1</v>
      </c>
      <c r="F112" s="3">
        <v>16718038.800000001</v>
      </c>
      <c r="G112" s="4">
        <v>16718038.800000001</v>
      </c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</row>
    <row r="113" spans="1:25" s="40" customFormat="1" x14ac:dyDescent="0.25">
      <c r="A113" s="39"/>
      <c r="B113" s="11" t="s">
        <v>140</v>
      </c>
      <c r="C113" s="13" t="s">
        <v>141</v>
      </c>
      <c r="D113" s="11" t="s">
        <v>104</v>
      </c>
      <c r="E113" s="11">
        <v>1</v>
      </c>
      <c r="F113" s="3">
        <v>8948966.3999999985</v>
      </c>
      <c r="G113" s="4">
        <v>8948966.3999999985</v>
      </c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</row>
    <row r="114" spans="1:25" s="40" customFormat="1" x14ac:dyDescent="0.25">
      <c r="A114" s="39"/>
      <c r="B114" s="11" t="s">
        <v>142</v>
      </c>
      <c r="C114" s="13" t="s">
        <v>143</v>
      </c>
      <c r="D114" s="11" t="s">
        <v>104</v>
      </c>
      <c r="E114" s="11">
        <v>1</v>
      </c>
      <c r="F114" s="3">
        <v>163262</v>
      </c>
      <c r="G114" s="4">
        <v>163262</v>
      </c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</row>
    <row r="115" spans="1:25" s="40" customFormat="1" x14ac:dyDescent="0.25">
      <c r="A115" s="39"/>
      <c r="B115" s="11" t="s">
        <v>144</v>
      </c>
      <c r="C115" s="13" t="s">
        <v>145</v>
      </c>
      <c r="D115" s="11" t="s">
        <v>104</v>
      </c>
      <c r="E115" s="11">
        <v>2</v>
      </c>
      <c r="F115" s="3">
        <v>46224</v>
      </c>
      <c r="G115" s="4">
        <v>92448</v>
      </c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 spans="1:25" s="40" customFormat="1" x14ac:dyDescent="0.25">
      <c r="A116" s="39"/>
      <c r="B116" s="11" t="s">
        <v>146</v>
      </c>
      <c r="C116" s="13" t="s">
        <v>147</v>
      </c>
      <c r="D116" s="11" t="s">
        <v>104</v>
      </c>
      <c r="E116" s="11">
        <v>1</v>
      </c>
      <c r="F116" s="3">
        <v>3009598.8</v>
      </c>
      <c r="G116" s="4">
        <v>3009598.8</v>
      </c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</row>
    <row r="117" spans="1:25" s="40" customFormat="1" x14ac:dyDescent="0.25">
      <c r="A117" s="39"/>
      <c r="B117" s="44" t="s">
        <v>148</v>
      </c>
      <c r="C117" s="45" t="s">
        <v>149</v>
      </c>
      <c r="D117" s="44" t="s">
        <v>104</v>
      </c>
      <c r="E117" s="44">
        <v>1</v>
      </c>
      <c r="F117" s="48">
        <v>2187210</v>
      </c>
      <c r="G117" s="48">
        <v>2187210</v>
      </c>
      <c r="H117" s="90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</row>
    <row r="118" spans="1:25" s="40" customFormat="1" x14ac:dyDescent="0.25">
      <c r="A118" s="39"/>
      <c r="B118" s="44" t="s">
        <v>150</v>
      </c>
      <c r="C118" s="45" t="s">
        <v>151</v>
      </c>
      <c r="D118" s="44" t="s">
        <v>104</v>
      </c>
      <c r="E118" s="44">
        <v>1</v>
      </c>
      <c r="F118" s="48">
        <v>1600115.4000000001</v>
      </c>
      <c r="G118" s="48">
        <v>1600115.4000000001</v>
      </c>
      <c r="H118" s="90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</row>
    <row r="119" spans="1:25" s="40" customFormat="1" ht="30" x14ac:dyDescent="0.25">
      <c r="A119" s="39"/>
      <c r="B119" s="44" t="s">
        <v>152</v>
      </c>
      <c r="C119" s="45" t="s">
        <v>153</v>
      </c>
      <c r="D119" s="44" t="s">
        <v>104</v>
      </c>
      <c r="E119" s="44">
        <v>1</v>
      </c>
      <c r="F119" s="48">
        <v>2898585</v>
      </c>
      <c r="G119" s="48">
        <v>2898585</v>
      </c>
      <c r="H119" s="90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</row>
    <row r="120" spans="1:25" s="40" customFormat="1" x14ac:dyDescent="0.25">
      <c r="A120" s="39"/>
      <c r="B120" s="44" t="s">
        <v>154</v>
      </c>
      <c r="C120" s="45" t="s">
        <v>155</v>
      </c>
      <c r="D120" s="44" t="s">
        <v>104</v>
      </c>
      <c r="E120" s="44">
        <v>1</v>
      </c>
      <c r="F120" s="48">
        <v>398575</v>
      </c>
      <c r="G120" s="48">
        <v>398575</v>
      </c>
      <c r="H120" s="90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</row>
    <row r="121" spans="1:25" s="40" customFormat="1" x14ac:dyDescent="0.25">
      <c r="A121" s="39"/>
      <c r="B121" s="44" t="s">
        <v>156</v>
      </c>
      <c r="C121" s="45" t="s">
        <v>157</v>
      </c>
      <c r="D121" s="44" t="s">
        <v>104</v>
      </c>
      <c r="E121" s="44">
        <v>1</v>
      </c>
      <c r="F121" s="48">
        <v>407428.8</v>
      </c>
      <c r="G121" s="48">
        <v>407428.8</v>
      </c>
      <c r="H121" s="90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</row>
    <row r="122" spans="1:25" s="40" customFormat="1" x14ac:dyDescent="0.25">
      <c r="A122" s="39"/>
      <c r="B122" s="70" t="s">
        <v>135</v>
      </c>
      <c r="C122" s="70"/>
      <c r="D122" s="70"/>
      <c r="E122" s="70"/>
      <c r="F122" s="70"/>
      <c r="G122" s="22">
        <f>SUM(G112:G121)</f>
        <v>36424228.199999996</v>
      </c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</row>
    <row r="123" spans="1:25" s="40" customFormat="1" x14ac:dyDescent="0.25">
      <c r="A123" s="39"/>
      <c r="B123" s="70" t="s">
        <v>41</v>
      </c>
      <c r="C123" s="70"/>
      <c r="D123" s="70"/>
      <c r="E123" s="70"/>
      <c r="F123" s="20">
        <v>0.19</v>
      </c>
      <c r="G123" s="22">
        <f>G122*F123</f>
        <v>6920603.3579999991</v>
      </c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</row>
    <row r="124" spans="1:25" s="40" customFormat="1" x14ac:dyDescent="0.25">
      <c r="A124" s="39"/>
      <c r="B124" s="70" t="s">
        <v>136</v>
      </c>
      <c r="C124" s="70"/>
      <c r="D124" s="70"/>
      <c r="E124" s="70"/>
      <c r="F124" s="70"/>
      <c r="G124" s="22">
        <f>G122+G123</f>
        <v>43344831.557999998</v>
      </c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</row>
    <row r="125" spans="1:25" s="40" customFormat="1" x14ac:dyDescent="0.25">
      <c r="A125" s="39"/>
      <c r="B125"/>
      <c r="C125"/>
      <c r="D125"/>
      <c r="E125"/>
      <c r="F125"/>
      <c r="G125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</row>
    <row r="126" spans="1:25" s="40" customFormat="1" x14ac:dyDescent="0.25">
      <c r="A126" s="39"/>
      <c r="B126" s="74" t="s">
        <v>213</v>
      </c>
      <c r="C126" s="75"/>
      <c r="D126" s="75"/>
      <c r="E126" s="75"/>
      <c r="F126" s="76"/>
      <c r="G126" s="22">
        <f>G124+G108</f>
        <v>54400431.274594724</v>
      </c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</row>
    <row r="127" spans="1:25" s="40" customFormat="1" x14ac:dyDescent="0.25">
      <c r="A127" s="39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</row>
    <row r="128" spans="1:25" s="40" customFormat="1" x14ac:dyDescent="0.25">
      <c r="A128" s="39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 spans="1:25" s="40" customFormat="1" x14ac:dyDescent="0.25">
      <c r="A129" s="39"/>
      <c r="B129" s="61" t="s">
        <v>80</v>
      </c>
      <c r="C129" s="62"/>
      <c r="D129" s="62"/>
      <c r="E129" s="62"/>
      <c r="F129" s="62"/>
      <c r="G129" s="63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spans="1:25" s="40" customFormat="1" x14ac:dyDescent="0.25">
      <c r="A130" s="39"/>
      <c r="B130" s="50" t="s">
        <v>2</v>
      </c>
      <c r="C130" s="50" t="s">
        <v>3</v>
      </c>
      <c r="D130" s="50" t="s">
        <v>4</v>
      </c>
      <c r="E130" s="50" t="s">
        <v>5</v>
      </c>
      <c r="F130" s="50" t="s">
        <v>6</v>
      </c>
      <c r="G130" s="50" t="s">
        <v>7</v>
      </c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</row>
    <row r="131" spans="1:25" s="40" customFormat="1" x14ac:dyDescent="0.25">
      <c r="A131" s="39"/>
      <c r="B131" s="26" t="s">
        <v>81</v>
      </c>
      <c r="C131" s="25" t="s">
        <v>82</v>
      </c>
      <c r="D131" s="26" t="s">
        <v>83</v>
      </c>
      <c r="E131" s="26">
        <v>0</v>
      </c>
      <c r="F131" s="91"/>
      <c r="G131" s="10">
        <f>F131*E131</f>
        <v>0</v>
      </c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</row>
    <row r="132" spans="1:25" s="40" customFormat="1" x14ac:dyDescent="0.25">
      <c r="A132" s="39"/>
      <c r="B132" s="26" t="s">
        <v>84</v>
      </c>
      <c r="C132" s="25" t="s">
        <v>85</v>
      </c>
      <c r="D132" s="26" t="s">
        <v>10</v>
      </c>
      <c r="E132" s="24">
        <v>1</v>
      </c>
      <c r="F132" s="91"/>
      <c r="G132" s="10">
        <f>F132*E132</f>
        <v>0</v>
      </c>
      <c r="H132" s="41"/>
      <c r="I132" s="42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</row>
    <row r="133" spans="1:25" s="43" customFormat="1" x14ac:dyDescent="0.25">
      <c r="B133" s="64" t="s">
        <v>86</v>
      </c>
      <c r="C133" s="64"/>
      <c r="D133" s="64"/>
      <c r="E133" s="64"/>
      <c r="F133" s="64"/>
      <c r="G133" s="23">
        <f>SUM(G131:G132)</f>
        <v>0</v>
      </c>
    </row>
    <row r="134" spans="1:25" s="43" customFormat="1" x14ac:dyDescent="0.25">
      <c r="B134" s="65" t="s">
        <v>32</v>
      </c>
      <c r="C134" s="66"/>
      <c r="D134" s="66"/>
      <c r="E134" s="67"/>
      <c r="F134" s="28">
        <v>0.12</v>
      </c>
      <c r="G134" s="23">
        <f>G133*F134</f>
        <v>0</v>
      </c>
    </row>
    <row r="135" spans="1:25" s="30" customFormat="1" x14ac:dyDescent="0.25">
      <c r="B135" s="65" t="s">
        <v>33</v>
      </c>
      <c r="C135" s="66"/>
      <c r="D135" s="66"/>
      <c r="E135" s="67" t="s">
        <v>33</v>
      </c>
      <c r="F135" s="28">
        <v>0.08</v>
      </c>
      <c r="G135" s="23">
        <f>G133*F135</f>
        <v>0</v>
      </c>
    </row>
    <row r="136" spans="1:25" s="30" customFormat="1" x14ac:dyDescent="0.25">
      <c r="B136" s="64" t="s">
        <v>87</v>
      </c>
      <c r="C136" s="64"/>
      <c r="D136" s="64"/>
      <c r="E136" s="64"/>
      <c r="F136" s="64"/>
      <c r="G136" s="23">
        <f>SUM(G133:G135)</f>
        <v>0</v>
      </c>
    </row>
    <row r="137" spans="1:25" s="30" customFormat="1" x14ac:dyDescent="0.25">
      <c r="B137" s="29"/>
      <c r="C137" s="34"/>
      <c r="D137" s="29"/>
      <c r="E137" s="29"/>
      <c r="F137" s="29"/>
      <c r="G137" s="33"/>
    </row>
    <row r="138" spans="1:25" x14ac:dyDescent="0.25">
      <c r="A138" s="30"/>
      <c r="B138" s="61" t="s">
        <v>88</v>
      </c>
      <c r="C138" s="62"/>
      <c r="D138" s="62"/>
      <c r="E138" s="62"/>
      <c r="F138" s="62"/>
      <c r="G138" s="63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</row>
    <row r="139" spans="1:25" x14ac:dyDescent="0.25">
      <c r="A139" s="30"/>
      <c r="B139" s="49" t="s">
        <v>2</v>
      </c>
      <c r="C139" s="49" t="s">
        <v>3</v>
      </c>
      <c r="D139" s="49" t="s">
        <v>4</v>
      </c>
      <c r="E139" s="49" t="s">
        <v>5</v>
      </c>
      <c r="F139" s="49" t="s">
        <v>6</v>
      </c>
      <c r="G139" s="49" t="s">
        <v>7</v>
      </c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</row>
    <row r="140" spans="1:25" x14ac:dyDescent="0.25">
      <c r="A140" s="30"/>
      <c r="B140" s="26" t="s">
        <v>89</v>
      </c>
      <c r="C140" s="12" t="s">
        <v>90</v>
      </c>
      <c r="D140" s="11" t="s">
        <v>45</v>
      </c>
      <c r="E140" s="11">
        <v>3</v>
      </c>
      <c r="F140" s="4"/>
      <c r="G140" s="3">
        <f>F140*E140</f>
        <v>0</v>
      </c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</row>
    <row r="141" spans="1:25" x14ac:dyDescent="0.25">
      <c r="A141" s="30"/>
      <c r="B141" s="26" t="s">
        <v>91</v>
      </c>
      <c r="C141" s="12" t="s">
        <v>92</v>
      </c>
      <c r="D141" s="26" t="s">
        <v>83</v>
      </c>
      <c r="E141" s="26">
        <v>0</v>
      </c>
      <c r="F141" s="91"/>
      <c r="G141" s="10">
        <f>F141*E141</f>
        <v>0</v>
      </c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</row>
    <row r="142" spans="1:25" x14ac:dyDescent="0.25">
      <c r="A142" s="30"/>
      <c r="B142" s="26" t="s">
        <v>93</v>
      </c>
      <c r="C142" s="12" t="s">
        <v>94</v>
      </c>
      <c r="D142" s="26" t="s">
        <v>10</v>
      </c>
      <c r="E142" s="24">
        <v>1</v>
      </c>
      <c r="F142" s="91"/>
      <c r="G142" s="10">
        <f>F142*E142</f>
        <v>0</v>
      </c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</row>
    <row r="143" spans="1:25" x14ac:dyDescent="0.25">
      <c r="A143" s="30"/>
      <c r="B143" s="64" t="s">
        <v>95</v>
      </c>
      <c r="C143" s="64"/>
      <c r="D143" s="64"/>
      <c r="E143" s="64"/>
      <c r="F143" s="64"/>
      <c r="G143" s="23">
        <f>SUM(G140:G142)</f>
        <v>0</v>
      </c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</row>
    <row r="144" spans="1:25" x14ac:dyDescent="0.25">
      <c r="A144" s="30"/>
      <c r="B144" s="65" t="s">
        <v>32</v>
      </c>
      <c r="C144" s="66"/>
      <c r="D144" s="66"/>
      <c r="E144" s="67"/>
      <c r="F144" s="28">
        <v>0.12</v>
      </c>
      <c r="G144" s="23">
        <f>G143*F144</f>
        <v>0</v>
      </c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</row>
    <row r="145" spans="1:25" x14ac:dyDescent="0.25">
      <c r="A145" s="30"/>
      <c r="B145" s="65" t="s">
        <v>33</v>
      </c>
      <c r="C145" s="66"/>
      <c r="D145" s="66"/>
      <c r="E145" s="67" t="s">
        <v>33</v>
      </c>
      <c r="F145" s="28">
        <v>0.08</v>
      </c>
      <c r="G145" s="23">
        <f>G143*F145</f>
        <v>0</v>
      </c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</row>
    <row r="146" spans="1:25" x14ac:dyDescent="0.25">
      <c r="A146" s="30"/>
      <c r="B146" s="64" t="s">
        <v>96</v>
      </c>
      <c r="C146" s="64"/>
      <c r="D146" s="64"/>
      <c r="E146" s="64"/>
      <c r="F146" s="64"/>
      <c r="G146" s="23">
        <f>SUM(G143:G145)</f>
        <v>0</v>
      </c>
      <c r="H146" s="30"/>
      <c r="I146" s="46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</row>
    <row r="148" spans="1:25" s="30" customFormat="1" x14ac:dyDescent="0.25">
      <c r="B148" s="61" t="s">
        <v>88</v>
      </c>
      <c r="C148" s="62"/>
      <c r="D148" s="62"/>
      <c r="E148" s="62"/>
      <c r="F148" s="62"/>
      <c r="G148" s="63"/>
    </row>
    <row r="149" spans="1:25" s="30" customFormat="1" x14ac:dyDescent="0.25">
      <c r="B149" s="49" t="s">
        <v>2</v>
      </c>
      <c r="C149" s="49" t="s">
        <v>3</v>
      </c>
      <c r="D149" s="49" t="s">
        <v>4</v>
      </c>
      <c r="E149" s="49" t="s">
        <v>5</v>
      </c>
      <c r="F149" s="49" t="s">
        <v>6</v>
      </c>
      <c r="G149" s="49" t="s">
        <v>7</v>
      </c>
    </row>
    <row r="150" spans="1:25" s="30" customFormat="1" x14ac:dyDescent="0.25">
      <c r="B150" s="47" t="s">
        <v>97</v>
      </c>
      <c r="C150" s="12" t="s">
        <v>98</v>
      </c>
      <c r="D150" s="26" t="s">
        <v>83</v>
      </c>
      <c r="E150" s="26">
        <v>0</v>
      </c>
      <c r="F150" s="91"/>
      <c r="G150" s="10">
        <f>F150*E150</f>
        <v>0</v>
      </c>
    </row>
    <row r="151" spans="1:25" s="30" customFormat="1" x14ac:dyDescent="0.25">
      <c r="B151" s="47" t="s">
        <v>99</v>
      </c>
      <c r="C151" s="12" t="s">
        <v>100</v>
      </c>
      <c r="D151" s="26" t="s">
        <v>10</v>
      </c>
      <c r="E151" s="24">
        <v>1</v>
      </c>
      <c r="F151" s="91"/>
      <c r="G151" s="10">
        <f>F151*E151</f>
        <v>0</v>
      </c>
    </row>
    <row r="152" spans="1:25" s="30" customFormat="1" x14ac:dyDescent="0.25">
      <c r="B152" s="65" t="s">
        <v>95</v>
      </c>
      <c r="C152" s="66"/>
      <c r="D152" s="66"/>
      <c r="E152" s="66"/>
      <c r="F152" s="67"/>
      <c r="G152" s="23">
        <f>SUM(G150:G151)</f>
        <v>0</v>
      </c>
    </row>
    <row r="153" spans="1:25" s="30" customFormat="1" x14ac:dyDescent="0.25">
      <c r="B153" s="65" t="s">
        <v>41</v>
      </c>
      <c r="C153" s="66"/>
      <c r="D153" s="66"/>
      <c r="E153" s="67"/>
      <c r="F153" s="28">
        <v>0.19</v>
      </c>
      <c r="G153" s="23">
        <f>G152*F153</f>
        <v>0</v>
      </c>
    </row>
    <row r="154" spans="1:25" s="30" customFormat="1" x14ac:dyDescent="0.25">
      <c r="B154" s="65" t="s">
        <v>96</v>
      </c>
      <c r="C154" s="66"/>
      <c r="D154" s="66"/>
      <c r="E154" s="66"/>
      <c r="F154" s="67"/>
      <c r="G154" s="23">
        <f>SUM(G152:G153)</f>
        <v>0</v>
      </c>
    </row>
    <row r="155" spans="1:25" s="30" customFormat="1" x14ac:dyDescent="0.25"/>
    <row r="156" spans="1:25" s="30" customFormat="1" x14ac:dyDescent="0.25">
      <c r="A156" s="32"/>
      <c r="B156" s="29"/>
      <c r="C156" s="34"/>
      <c r="D156" s="29"/>
      <c r="E156" s="29"/>
      <c r="F156" s="29"/>
      <c r="G156" s="33"/>
      <c r="H156" s="32"/>
    </row>
    <row r="157" spans="1:25" x14ac:dyDescent="0.25">
      <c r="A157" s="32"/>
      <c r="B157" s="58" t="s">
        <v>160</v>
      </c>
      <c r="C157" s="59"/>
      <c r="D157" s="59"/>
      <c r="E157" s="59"/>
      <c r="F157" s="60"/>
      <c r="G157" s="31">
        <f>G154+G146+G136+G55+G20+G35</f>
        <v>90000000</v>
      </c>
      <c r="H157" s="32"/>
    </row>
    <row r="158" spans="1:25" ht="15.75" x14ac:dyDescent="0.25">
      <c r="A158" s="32"/>
      <c r="B158" s="35"/>
      <c r="C158" s="36"/>
      <c r="D158" s="36"/>
      <c r="E158" s="36"/>
      <c r="F158" s="36"/>
      <c r="G158" s="36"/>
      <c r="H158" s="32"/>
    </row>
    <row r="159" spans="1:25" ht="15.75" x14ac:dyDescent="0.25">
      <c r="A159" s="32"/>
      <c r="B159" s="35" t="s">
        <v>161</v>
      </c>
      <c r="C159" s="36"/>
      <c r="D159" s="36"/>
      <c r="E159" s="36"/>
      <c r="F159" s="36"/>
      <c r="G159" s="36"/>
      <c r="H159" s="32"/>
    </row>
    <row r="160" spans="1:25" ht="15.75" x14ac:dyDescent="0.25">
      <c r="A160" s="32"/>
      <c r="B160" s="36"/>
      <c r="C160" s="36"/>
      <c r="D160" s="36"/>
      <c r="E160" s="36"/>
      <c r="F160" s="36"/>
      <c r="G160" s="36"/>
      <c r="H160" s="32"/>
    </row>
    <row r="161" spans="1:8" ht="15.75" x14ac:dyDescent="0.25">
      <c r="A161" s="32"/>
      <c r="B161" s="37" t="s">
        <v>162</v>
      </c>
      <c r="C161" s="36"/>
      <c r="D161" s="36"/>
      <c r="E161" s="36"/>
      <c r="F161" s="36"/>
      <c r="G161" s="36"/>
      <c r="H161" s="32"/>
    </row>
    <row r="162" spans="1:8" ht="15.75" x14ac:dyDescent="0.25">
      <c r="A162" s="32"/>
      <c r="B162" s="37" t="s">
        <v>163</v>
      </c>
      <c r="C162" s="36"/>
      <c r="D162" s="36"/>
      <c r="E162" s="36"/>
      <c r="F162" s="36"/>
      <c r="G162" s="36"/>
      <c r="H162" s="32"/>
    </row>
    <row r="163" spans="1:8" ht="15.75" x14ac:dyDescent="0.25">
      <c r="A163" s="32"/>
      <c r="B163" s="37" t="s">
        <v>164</v>
      </c>
      <c r="C163" s="36"/>
      <c r="D163" s="36"/>
      <c r="E163" s="36"/>
      <c r="F163" s="36"/>
      <c r="G163" s="36"/>
      <c r="H163" s="32"/>
    </row>
    <row r="164" spans="1:8" ht="15.75" x14ac:dyDescent="0.25">
      <c r="A164" s="32"/>
      <c r="B164" s="37" t="s">
        <v>165</v>
      </c>
      <c r="C164" s="36"/>
      <c r="D164" s="36"/>
      <c r="E164" s="36"/>
      <c r="F164" s="36"/>
      <c r="G164" s="36"/>
      <c r="H164" s="32"/>
    </row>
    <row r="165" spans="1:8" ht="15.75" x14ac:dyDescent="0.25">
      <c r="A165" s="32"/>
      <c r="B165" s="37" t="s">
        <v>166</v>
      </c>
      <c r="C165" s="36"/>
      <c r="D165" s="36"/>
      <c r="E165" s="36"/>
      <c r="F165" s="36"/>
      <c r="G165" s="36"/>
      <c r="H165" s="32"/>
    </row>
    <row r="166" spans="1:8" ht="15.75" x14ac:dyDescent="0.25">
      <c r="A166" s="32"/>
      <c r="B166" s="37"/>
      <c r="C166" s="36"/>
      <c r="D166" s="36"/>
      <c r="E166" s="36"/>
      <c r="F166" s="36"/>
      <c r="G166" s="36"/>
      <c r="H166" s="32"/>
    </row>
    <row r="167" spans="1:8" ht="15.75" x14ac:dyDescent="0.25">
      <c r="A167" s="32"/>
      <c r="B167" s="37"/>
      <c r="C167" s="36"/>
      <c r="D167" s="36"/>
      <c r="E167" s="36"/>
      <c r="F167" s="36"/>
      <c r="G167" s="36"/>
      <c r="H167" s="32"/>
    </row>
    <row r="168" spans="1:8" ht="15.75" x14ac:dyDescent="0.25">
      <c r="A168" s="32"/>
      <c r="B168" s="37"/>
      <c r="C168" s="36"/>
      <c r="D168" s="36"/>
      <c r="E168" s="36"/>
      <c r="F168" s="36"/>
      <c r="G168" s="36"/>
      <c r="H168" s="32"/>
    </row>
    <row r="169" spans="1:8" ht="15.75" x14ac:dyDescent="0.25">
      <c r="A169" s="32"/>
      <c r="B169" s="37" t="s">
        <v>167</v>
      </c>
      <c r="C169" s="36"/>
      <c r="D169" s="36"/>
      <c r="E169" s="36"/>
      <c r="F169" s="36"/>
      <c r="G169" s="36"/>
      <c r="H169" s="32"/>
    </row>
    <row r="170" spans="1:8" ht="15.75" x14ac:dyDescent="0.25">
      <c r="A170" s="32"/>
      <c r="B170" s="37" t="s">
        <v>168</v>
      </c>
      <c r="C170" s="36"/>
      <c r="D170" s="36"/>
      <c r="E170" s="36"/>
      <c r="F170" s="36"/>
      <c r="G170" s="36"/>
      <c r="H170" s="32"/>
    </row>
    <row r="171" spans="1:8" x14ac:dyDescent="0.25">
      <c r="A171" s="32"/>
      <c r="B171" s="29"/>
      <c r="C171" s="34"/>
      <c r="D171" s="29"/>
      <c r="E171" s="29"/>
      <c r="F171" s="29"/>
      <c r="G171" s="33"/>
      <c r="H171" s="32"/>
    </row>
    <row r="172" spans="1:8" x14ac:dyDescent="0.25">
      <c r="A172" s="32"/>
      <c r="B172" s="29"/>
      <c r="C172" s="34"/>
      <c r="D172" s="29"/>
      <c r="E172" s="29"/>
      <c r="F172" s="29"/>
      <c r="G172" s="33"/>
      <c r="H172" s="32"/>
    </row>
    <row r="173" spans="1:8" x14ac:dyDescent="0.25">
      <c r="A173" s="32"/>
      <c r="B173" s="30"/>
      <c r="C173" s="30"/>
      <c r="D173" s="30"/>
      <c r="E173" s="30"/>
      <c r="F173" s="30"/>
      <c r="G173" s="30"/>
      <c r="H173" s="32"/>
    </row>
    <row r="174" spans="1:8" x14ac:dyDescent="0.25">
      <c r="A174" s="32"/>
      <c r="B174" s="30"/>
      <c r="C174" s="30"/>
      <c r="D174" s="30"/>
      <c r="E174" s="30"/>
      <c r="F174" s="30"/>
      <c r="G174" s="30"/>
      <c r="H174" s="32"/>
    </row>
    <row r="175" spans="1:8" x14ac:dyDescent="0.25">
      <c r="A175" s="32"/>
      <c r="B175" s="30"/>
      <c r="C175" s="30"/>
      <c r="D175" s="30"/>
      <c r="E175" s="30"/>
      <c r="F175" s="30"/>
      <c r="G175" s="30"/>
      <c r="H175" s="32"/>
    </row>
    <row r="176" spans="1:8" x14ac:dyDescent="0.25">
      <c r="A176" s="32"/>
      <c r="B176" s="30"/>
      <c r="C176" s="30"/>
      <c r="D176" s="30"/>
      <c r="E176" s="30"/>
      <c r="F176" s="30"/>
      <c r="G176" s="30"/>
      <c r="H176" s="32"/>
    </row>
    <row r="177" spans="1:8" x14ac:dyDescent="0.25">
      <c r="A177" s="32"/>
      <c r="B177" s="30"/>
      <c r="C177" s="30"/>
      <c r="D177" s="30"/>
      <c r="E177" s="30"/>
      <c r="F177" s="30"/>
      <c r="G177" s="30"/>
      <c r="H177" s="32"/>
    </row>
    <row r="178" spans="1:8" x14ac:dyDescent="0.25">
      <c r="A178" s="32"/>
      <c r="B178" s="30"/>
      <c r="C178" s="30"/>
      <c r="D178" s="30"/>
      <c r="E178" s="30"/>
      <c r="F178" s="30"/>
      <c r="G178" s="30"/>
      <c r="H178" s="32"/>
    </row>
    <row r="179" spans="1:8" x14ac:dyDescent="0.25">
      <c r="A179" s="32"/>
      <c r="B179" s="30"/>
      <c r="C179" s="30"/>
      <c r="D179" s="30"/>
      <c r="E179" s="30"/>
      <c r="F179" s="30"/>
      <c r="G179" s="30"/>
      <c r="H179" s="32"/>
    </row>
    <row r="180" spans="1:8" x14ac:dyDescent="0.25">
      <c r="A180" s="32"/>
      <c r="B180" s="30"/>
      <c r="C180" s="30"/>
      <c r="D180" s="30"/>
      <c r="E180" s="30"/>
      <c r="F180" s="30"/>
      <c r="G180" s="30"/>
      <c r="H180" s="32"/>
    </row>
    <row r="181" spans="1:8" x14ac:dyDescent="0.25">
      <c r="A181" s="32"/>
      <c r="B181" s="30"/>
      <c r="C181" s="30"/>
      <c r="D181" s="30"/>
      <c r="E181" s="30"/>
      <c r="F181" s="30"/>
      <c r="G181" s="30"/>
      <c r="H181" s="32"/>
    </row>
    <row r="182" spans="1:8" x14ac:dyDescent="0.25">
      <c r="A182" s="32"/>
      <c r="B182" s="30"/>
      <c r="C182" s="30"/>
      <c r="D182" s="30"/>
      <c r="E182" s="30"/>
      <c r="F182" s="30"/>
      <c r="G182" s="30"/>
      <c r="H182" s="32"/>
    </row>
    <row r="183" spans="1:8" x14ac:dyDescent="0.25">
      <c r="A183" s="32"/>
      <c r="B183" s="30"/>
      <c r="C183" s="30"/>
      <c r="D183" s="30"/>
      <c r="E183" s="30"/>
      <c r="F183" s="30"/>
      <c r="G183" s="30"/>
      <c r="H183" s="32"/>
    </row>
    <row r="184" spans="1:8" x14ac:dyDescent="0.25">
      <c r="A184" s="32"/>
      <c r="B184" s="30"/>
      <c r="C184" s="30"/>
      <c r="D184" s="30"/>
      <c r="E184" s="30"/>
      <c r="F184" s="30"/>
      <c r="G184" s="30"/>
      <c r="H184" s="32"/>
    </row>
    <row r="185" spans="1:8" x14ac:dyDescent="0.25">
      <c r="A185" s="32"/>
      <c r="B185" s="30"/>
      <c r="C185" s="30"/>
      <c r="D185" s="30"/>
      <c r="E185" s="30"/>
      <c r="F185" s="30"/>
      <c r="G185" s="30"/>
      <c r="H185" s="32"/>
    </row>
    <row r="186" spans="1:8" x14ac:dyDescent="0.25">
      <c r="A186" s="32"/>
      <c r="B186" s="30"/>
      <c r="C186" s="30"/>
      <c r="D186" s="30"/>
      <c r="E186" s="30"/>
      <c r="F186" s="30"/>
      <c r="G186" s="30"/>
      <c r="H186" s="32"/>
    </row>
  </sheetData>
  <mergeCells count="49">
    <mergeCell ref="B124:F124"/>
    <mergeCell ref="B126:F126"/>
    <mergeCell ref="B110:G110"/>
    <mergeCell ref="B122:F122"/>
    <mergeCell ref="B123:E123"/>
    <mergeCell ref="B107:E107"/>
    <mergeCell ref="B108:F108"/>
    <mergeCell ref="B86:F86"/>
    <mergeCell ref="B89:G89"/>
    <mergeCell ref="B90:G90"/>
    <mergeCell ref="B105:F105"/>
    <mergeCell ref="B106:E106"/>
    <mergeCell ref="B84:F84"/>
    <mergeCell ref="B69:G69"/>
    <mergeCell ref="B70:G70"/>
    <mergeCell ref="B81:F81"/>
    <mergeCell ref="B82:E82"/>
    <mergeCell ref="B83:E83"/>
    <mergeCell ref="B144:E144"/>
    <mergeCell ref="B145:E145"/>
    <mergeCell ref="B146:F146"/>
    <mergeCell ref="B148:G148"/>
    <mergeCell ref="B152:F152"/>
    <mergeCell ref="B153:E153"/>
    <mergeCell ref="B154:F154"/>
    <mergeCell ref="B22:G22"/>
    <mergeCell ref="B33:F33"/>
    <mergeCell ref="B34:E34"/>
    <mergeCell ref="B35:F35"/>
    <mergeCell ref="B4:G4"/>
    <mergeCell ref="B2:G2"/>
    <mergeCell ref="B17:F17"/>
    <mergeCell ref="B18:E18"/>
    <mergeCell ref="B19:E19"/>
    <mergeCell ref="B20:F20"/>
    <mergeCell ref="B37:G37"/>
    <mergeCell ref="B52:F52"/>
    <mergeCell ref="B53:E53"/>
    <mergeCell ref="B54:E54"/>
    <mergeCell ref="B55:F55"/>
    <mergeCell ref="B57:G57"/>
    <mergeCell ref="B157:F157"/>
    <mergeCell ref="B129:G129"/>
    <mergeCell ref="B133:F133"/>
    <mergeCell ref="B134:E134"/>
    <mergeCell ref="B135:E135"/>
    <mergeCell ref="B136:F136"/>
    <mergeCell ref="B138:G138"/>
    <mergeCell ref="B143:F143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Angelica Maria Lopez</cp:lastModifiedBy>
  <cp:revision/>
  <dcterms:created xsi:type="dcterms:W3CDTF">2020-01-16T12:24:56Z</dcterms:created>
  <dcterms:modified xsi:type="dcterms:W3CDTF">2021-01-25T19:35:26Z</dcterms:modified>
  <cp:category/>
  <cp:contentStatus/>
</cp:coreProperties>
</file>